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 ISJMM DANCU LILIANA\_2025\__PUSE PE FORUM\MAI\CENTRELE DE EXAMEN\"/>
    </mc:Choice>
  </mc:AlternateContent>
  <xr:revisionPtr revIDLastSave="0" documentId="13_ncr:1_{3C1859D7-AA35-4851-8043-8E9E919A8080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tre EN" sheetId="4" r:id="rId1"/>
  </sheets>
  <definedNames>
    <definedName name="_xlnm._FilterDatabase" localSheetId="0" hidden="1">'Centre EN'!$A$9:$K$135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30" i="4" l="1"/>
  <c r="L128" i="4"/>
  <c r="L124" i="4"/>
  <c r="L117" i="4"/>
  <c r="L115" i="4"/>
  <c r="L112" i="4"/>
  <c r="L108" i="4"/>
  <c r="L103" i="4"/>
  <c r="L101" i="4"/>
  <c r="L97" i="4"/>
  <c r="L94" i="4"/>
  <c r="L91" i="4"/>
  <c r="L88" i="4"/>
  <c r="L83" i="4"/>
  <c r="L78" i="4"/>
  <c r="L71" i="4"/>
  <c r="L65" i="4"/>
  <c r="L60" i="4"/>
  <c r="L56" i="4"/>
  <c r="L51" i="4"/>
  <c r="L49" i="4"/>
  <c r="L47" i="4"/>
  <c r="L45" i="4"/>
  <c r="L42" i="4"/>
  <c r="L37" i="4"/>
  <c r="L28" i="4"/>
  <c r="L23" i="4"/>
  <c r="L19" i="4"/>
  <c r="L17" i="4"/>
  <c r="L13" i="4"/>
  <c r="L10" i="4"/>
  <c r="H50" i="4"/>
  <c r="I10" i="4"/>
  <c r="H107" i="4"/>
  <c r="H90" i="4"/>
  <c r="H110" i="4"/>
  <c r="H108" i="4"/>
  <c r="H111" i="4"/>
  <c r="H92" i="4"/>
  <c r="H91" i="4"/>
  <c r="H93" i="4"/>
  <c r="H95" i="4"/>
  <c r="H11" i="4"/>
  <c r="H12" i="4"/>
  <c r="H14" i="4"/>
  <c r="H15" i="4"/>
  <c r="H16" i="4"/>
  <c r="H13" i="4"/>
  <c r="H17" i="4"/>
  <c r="H18" i="4"/>
  <c r="H19" i="4"/>
  <c r="H20" i="4"/>
  <c r="H21" i="4"/>
  <c r="H22" i="4"/>
  <c r="H23" i="4"/>
  <c r="H24" i="4"/>
  <c r="H25" i="4"/>
  <c r="H26" i="4"/>
  <c r="H27" i="4"/>
  <c r="H29" i="4"/>
  <c r="H30" i="4"/>
  <c r="H31" i="4"/>
  <c r="H32" i="4"/>
  <c r="H33" i="4"/>
  <c r="H34" i="4"/>
  <c r="H35" i="4"/>
  <c r="H36" i="4"/>
  <c r="H28" i="4"/>
  <c r="H37" i="4"/>
  <c r="H38" i="4"/>
  <c r="H39" i="4"/>
  <c r="H41" i="4"/>
  <c r="H40" i="4"/>
  <c r="H43" i="4"/>
  <c r="H45" i="4"/>
  <c r="H42" i="4"/>
  <c r="H46" i="4"/>
  <c r="H44" i="4"/>
  <c r="H48" i="4"/>
  <c r="H47" i="4"/>
  <c r="H51" i="4"/>
  <c r="H52" i="4"/>
  <c r="H53" i="4"/>
  <c r="H54" i="4"/>
  <c r="H55" i="4"/>
  <c r="H57" i="4"/>
  <c r="H58" i="4"/>
  <c r="H59" i="4"/>
  <c r="H56" i="4"/>
  <c r="H61" i="4"/>
  <c r="H60" i="4"/>
  <c r="H62" i="4"/>
  <c r="H63" i="4"/>
  <c r="H64" i="4"/>
  <c r="H66" i="4"/>
  <c r="H67" i="4"/>
  <c r="H68" i="4"/>
  <c r="H69" i="4"/>
  <c r="H70" i="4"/>
  <c r="H65" i="4"/>
  <c r="H71" i="4"/>
  <c r="H72" i="4"/>
  <c r="H73" i="4"/>
  <c r="H74" i="4"/>
  <c r="H75" i="4"/>
  <c r="H76" i="4"/>
  <c r="H77" i="4"/>
  <c r="H79" i="4"/>
  <c r="H80" i="4"/>
  <c r="H81" i="4"/>
  <c r="H82" i="4"/>
  <c r="H78" i="4"/>
  <c r="H84" i="4"/>
  <c r="H85" i="4"/>
  <c r="H86" i="4"/>
  <c r="H87" i="4"/>
  <c r="H83" i="4"/>
  <c r="H89" i="4"/>
  <c r="H88" i="4"/>
  <c r="H94" i="4"/>
  <c r="H109" i="4"/>
  <c r="H97" i="4"/>
  <c r="H98" i="4"/>
  <c r="H99" i="4"/>
  <c r="H100" i="4"/>
  <c r="H102" i="4"/>
  <c r="H101" i="4"/>
  <c r="H104" i="4"/>
  <c r="H105" i="4"/>
  <c r="H106" i="4"/>
  <c r="H103" i="4"/>
  <c r="H113" i="4"/>
  <c r="H114" i="4"/>
  <c r="H112" i="4"/>
  <c r="H115" i="4"/>
  <c r="H116" i="4"/>
  <c r="H118" i="4"/>
  <c r="H119" i="4"/>
  <c r="H117" i="4"/>
  <c r="H120" i="4"/>
  <c r="H121" i="4"/>
  <c r="H122" i="4"/>
  <c r="H123" i="4"/>
  <c r="H125" i="4"/>
  <c r="H124" i="4"/>
  <c r="H126" i="4"/>
  <c r="H127" i="4"/>
  <c r="H129" i="4"/>
  <c r="H128" i="4"/>
  <c r="H131" i="4"/>
  <c r="H132" i="4"/>
  <c r="H133" i="4"/>
  <c r="H130" i="4"/>
  <c r="H134" i="4"/>
  <c r="H10" i="4"/>
  <c r="F107" i="4"/>
  <c r="F93" i="4"/>
  <c r="F88" i="4"/>
  <c r="F90" i="4"/>
  <c r="F104" i="4"/>
  <c r="F113" i="4"/>
  <c r="F111" i="4"/>
  <c r="F96" i="4"/>
  <c r="F108" i="4"/>
  <c r="F116" i="4"/>
  <c r="F91" i="4"/>
  <c r="F109" i="4"/>
  <c r="F112" i="4"/>
  <c r="F114" i="4"/>
  <c r="F103" i="4"/>
  <c r="F94" i="4"/>
  <c r="F106" i="4"/>
  <c r="F105" i="4"/>
  <c r="F101" i="4"/>
  <c r="F92" i="4"/>
  <c r="F100" i="4"/>
  <c r="F89" i="4"/>
  <c r="F95" i="4"/>
  <c r="F110" i="4"/>
  <c r="F99" i="4"/>
  <c r="F102" i="4"/>
  <c r="F98" i="4"/>
  <c r="F97" i="4"/>
  <c r="F115" i="4"/>
</calcChain>
</file>

<file path=xl/sharedStrings.xml><?xml version="1.0" encoding="utf-8"?>
<sst xmlns="http://schemas.openxmlformats.org/spreadsheetml/2006/main" count="333" uniqueCount="145">
  <si>
    <t>ȘCOALA GIMNAZIALĂ ARDUSAT</t>
  </si>
  <si>
    <t>ȘCOALA GIMNAZIALĂ "KOS KAROLY" ARDUZEL</t>
  </si>
  <si>
    <t>ȘCOALA GIMNAZIALĂ "MIHAI OLOS" ARINIȘ</t>
  </si>
  <si>
    <t>ȘCOALA GIMNAZIALĂ ASUAJU DE SUS</t>
  </si>
  <si>
    <t>CENTRUL ȘCOLAR DE EDUCAȚIE INCLUZIVĂ BAIA MARE</t>
  </si>
  <si>
    <t>COLEGIUL DE ARTE BAIA MARE</t>
  </si>
  <si>
    <t>COLEGIUL NAȚIONAL „GHEORGHE ȘINCAI” BAIA MARE</t>
  </si>
  <si>
    <t>COLEGIUL NAȚIONAL „VASILE LUCACIU” BAIA MARE</t>
  </si>
  <si>
    <t>LICEUL CU PROGRAM SPORTIV BAIA MARE</t>
  </si>
  <si>
    <t>LICEUL INTERNAȚIONAL BAIA MARE</t>
  </si>
  <si>
    <t>LICEUL TEOLOGIC PENTICOSTAL BAIA MARE</t>
  </si>
  <si>
    <t>LICEUL TEORETIC „NÉMETH LÁSZLÓ” BAIA MARE</t>
  </si>
  <si>
    <t>ȘCOALA GIMNAZIALĂ „ALEXANDRU IOAN CUZA” BAIA MARE</t>
  </si>
  <si>
    <t>ȘCOALA GIMNAZIALĂ „ALEXANDRU IVASIUC” BAIA MARE</t>
  </si>
  <si>
    <t>ȘCOALA GIMNAZIALĂ "AVRAM IANCU" BAIA MARE</t>
  </si>
  <si>
    <t>ȘCOALA GIMNAZIALĂ „DIMITRIE CANTEMIR” BAIA MARE</t>
  </si>
  <si>
    <t>ȘCOALA GIMNAZIALĂ "EP. DR. ALEXANDRU RUSU" BAIA MARE</t>
  </si>
  <si>
    <t>ȘCOALA GIMNAZIALĂ „GEORGE COȘBUC” BAIA MARE</t>
  </si>
  <si>
    <t>ȘCOALA GIMNAZIALĂ "ION LUCA CARAGIALE" BAIA MARE</t>
  </si>
  <si>
    <t>ȘCOALA GIMNAZIALĂ "LUCIAN BLAGA" BAIA MARE</t>
  </si>
  <si>
    <t>ȘCOALA GIMNAZIALĂ "MIHAIL SADOVEANU" BAIA MARE</t>
  </si>
  <si>
    <t>ȘCOALA GIMNAZIALĂ "NICHITA STĂNESCU" BAIA MARE</t>
  </si>
  <si>
    <t>ȘCOALA GIMNAZIALĂ "NICOLAE BĂLCESCU" BAIA MARE</t>
  </si>
  <si>
    <t>ȘCOALA GIMNAZIALĂ "NICOLAE IORGA" BAIA MARE</t>
  </si>
  <si>
    <t>ȘCOALA GIMNAZIALĂ NR. 18 BAIA MARE</t>
  </si>
  <si>
    <t>ȘCOALA GIMNAZIALĂ "OCTAVIAN GOGA" BAIA MARE</t>
  </si>
  <si>
    <t>ȘCOALA GIMNAZIALĂ "SIMION BĂRNUȚIU" BAIA MARE</t>
  </si>
  <si>
    <t>ȘCOALA GIMNAZIALĂ SPECIALĂ BAIA MARE</t>
  </si>
  <si>
    <t>ȘCOALA GIMNAZIALĂ "VASILE ALECSANDRI" BAIA MARE</t>
  </si>
  <si>
    <t>ȘCOALA GIMNAZIALĂ"DR. VICTOR BABEȘ" BAIA MARE</t>
  </si>
  <si>
    <t>LICEUL TEHNOLOGIC DE TRANSPORTURI AUTO BAIA SPRIE</t>
  </si>
  <si>
    <t>ȘCOALA GIMNAZIALĂ BAIA SPRIE</t>
  </si>
  <si>
    <t>ȘCOALA GIMNAZIALĂ BĂIȚA DE SUB CODRU</t>
  </si>
  <si>
    <t>ȘCOALA GIMNAZIALĂ "REGINA ELISABETA" BĂIUȚ</t>
  </si>
  <si>
    <t>ȘCOALA GIMNAZIALĂ BĂSEȘTI</t>
  </si>
  <si>
    <t>ȘCOALA GIMNAZIALĂ BÂRSANA</t>
  </si>
  <si>
    <t>ȘCOALA GIMNAZIALĂ BICAZ</t>
  </si>
  <si>
    <t>ȘCOALA GIMNAZIALĂ BOGDAN VODĂ</t>
  </si>
  <si>
    <t>ȘCOALA GIMNAZIALĂ "DR. TEODOR MIHALI" BOIU MARE</t>
  </si>
  <si>
    <t>LICEUL BORȘA</t>
  </si>
  <si>
    <t>ȘCOALA GIMNAZIALĂ NR. 4 BORȘA</t>
  </si>
  <si>
    <t>ȘCOALA GIMNAZIALĂ NR. 7 BORȘA</t>
  </si>
  <si>
    <t>ȘCOALA GIMNAZIALĂ NR. 8 BORȘA</t>
  </si>
  <si>
    <t>ȘCOALA GIMNAZIALĂ NR. 9 BORȘA</t>
  </si>
  <si>
    <t>ȘCOALA GIMNAZIALĂ BOTIZA</t>
  </si>
  <si>
    <t>ȘCOALA GIMNAZIALĂ BUDEȘTI</t>
  </si>
  <si>
    <t>LICEUL TEORETIC „PINTEA VITEAZUL” CAVNIC</t>
  </si>
  <si>
    <t>ȘCOALA GIMNAZIALĂ "VASILE BERCI" CĂLINEȘTI</t>
  </si>
  <si>
    <t>ȘCOALA GIMNAZIALĂ CÂMPULUNG LA TISA</t>
  </si>
  <si>
    <t>ȘCOALA GIMNAZIALĂ CERNEȘTI</t>
  </si>
  <si>
    <t>ȘCOALA GIMNAZIALĂ CHELINȚA</t>
  </si>
  <si>
    <t>ȘCOALA GIMNAZIALĂ CICÂRLĂU</t>
  </si>
  <si>
    <t>ȘCOALA GIMNAZIALĂ "ION POPESCU DE COAȘ" COAȘ</t>
  </si>
  <si>
    <t>ȘCOALA GIMNAZIALĂ „PETOFI ȘANDOR” COLTĂU</t>
  </si>
  <si>
    <t>ȘCOALA GIMNAZIALĂ „AUGUSTIN BUZURA” COPALNIC-MĂNĂȘTUR</t>
  </si>
  <si>
    <t>ȘCOALA GIMNAZIALĂ COROIENI</t>
  </si>
  <si>
    <t>ȘCOALA GIMNAZIALĂ CRASNA VIȘEULUI</t>
  </si>
  <si>
    <t>ȘCOALA GIMNAZIALĂ CRĂCIUNEȘTI</t>
  </si>
  <si>
    <t>ȘCOALA GIMNAZIALĂ CUPȘENI</t>
  </si>
  <si>
    <t>ȘCOALA GIMNAZIALĂ „BENKO FERENC” DĂMĂCUȘENI</t>
  </si>
  <si>
    <t>ȘCOALA GIMNAZIALĂ DESEȘTI</t>
  </si>
  <si>
    <t>ȘCOALA PROFESIONALĂ „LIVIU REBREANU” DRAGOMIREȘTI</t>
  </si>
  <si>
    <t>ȘCOALA PROFESIONALĂ DUMBRĂVIȚA</t>
  </si>
  <si>
    <t>ȘCOALA PROFESIONALĂ FĂRCAȘA</t>
  </si>
  <si>
    <t>ȘCOALA GIMNAZIALĂ FINTEUȘU MIC</t>
  </si>
  <si>
    <t>ȘCOALA GIMNAZIALĂ GÂRDANI</t>
  </si>
  <si>
    <t>ȘCOALA GIMNAZIALĂ "DR. ILIE LAZAR" GIULEȘTI</t>
  </si>
  <si>
    <t>ȘCOALA GIMNAZIALĂ "GHEORGHE LUPAN" GROȘI</t>
  </si>
  <si>
    <t>ȘCOALA GIMNAZIALĂ "BEN CORLACIU" GROȘII ȚIBLEȘULUI</t>
  </si>
  <si>
    <t>ȘCOALA GIMNAZIALĂ IEUD</t>
  </si>
  <si>
    <t>ȘCOALA GIMNAZIALĂ LĂPUȘ</t>
  </si>
  <si>
    <t>ȘCOALA GIMNAZIALĂ NR. 1 LEORDINA</t>
  </si>
  <si>
    <t>ȘCOALA GIMNAZIALĂ MIREȘU MARE</t>
  </si>
  <si>
    <t>ȘCOALA GIMNAZIALĂ "DRAGOS VODA" MOISEI</t>
  </si>
  <si>
    <t>ȘCOALA GIMNAZIALĂ NR. 1 MOISEI</t>
  </si>
  <si>
    <t>ȘCOALA GIMNAZIALĂ OARȚA DE SUS</t>
  </si>
  <si>
    <t>LICEUL TEHNOLOGIC OCNA ȘUGATAG</t>
  </si>
  <si>
    <t>ȘCOALA GIMNAZIALĂ ONCEȘTI</t>
  </si>
  <si>
    <t>LICEUL TEHNOLOGIC „ALEXANDRU FILIPAȘCU” PETROVA</t>
  </si>
  <si>
    <t>ȘCOALA GIMNAZIALĂ NR. 4 POIENILE DE SUB MUNTE</t>
  </si>
  <si>
    <t>ȘCOALA PROFESIONALĂ POIENILE DE SUB MUNTE</t>
  </si>
  <si>
    <t>ȘCOALA GIMNAZIALĂ POIENILE IZEI</t>
  </si>
  <si>
    <t>ȘCOALA GIMNAZIALĂ RECEA</t>
  </si>
  <si>
    <t>ȘCOALA GIMNAZIALĂ REMETEA CHIOARULUI</t>
  </si>
  <si>
    <t>ȘCOALA GIMNAZIALĂ REMEȚI</t>
  </si>
  <si>
    <t>ȘCOALA PROFESIONALĂ REPEDEA</t>
  </si>
  <si>
    <t>ȘCOALA GIMNAZIALĂ "NICOLAE STEINHARDT" ROHIA</t>
  </si>
  <si>
    <t>ȘCOALA GIMNAZIALĂ "LAURENȚIU ULICI" RONA DE JOS</t>
  </si>
  <si>
    <t>ȘCOALA GIMNAZIALĂ RONA DE SUS</t>
  </si>
  <si>
    <t>ȘCOALA PROFESIONALĂ ROZAVLEA</t>
  </si>
  <si>
    <t>ȘCOALA GIMNAZIALĂ NR.1 RUSCOVA</t>
  </si>
  <si>
    <t>ȘCOALA GIMNAZIALĂ SARASĂU</t>
  </si>
  <si>
    <t>ȘCOALA GIMNAZIALĂ SATULUNG</t>
  </si>
  <si>
    <t>ȘCOALA GIMNAZIALĂ SĂCĂLĂȘENI</t>
  </si>
  <si>
    <t>ȘCOALA GIMNAZIALĂ SĂCEL</t>
  </si>
  <si>
    <t>ȘCOALA GIMNAZIALĂ „MIHAI EMINESCU” SĂLIȘTEA DE SUS</t>
  </si>
  <si>
    <t>ȘCOALA GIMNAZIALĂ SĂLSIG</t>
  </si>
  <si>
    <t>ȘCOALA GIMNAZIALĂ "DR. GHEORGHE TITE" SĂPÂNȚA</t>
  </si>
  <si>
    <t>LICEUL TEHNOLOGIC AGRICOL „ALEXIU BERINDE” SEINI</t>
  </si>
  <si>
    <t>CENTRUL ȘCOLAR DE EDUCAȚIE INCLUZIVĂ SIGHETU MARMAȚIEI</t>
  </si>
  <si>
    <t>COLEGIUL NAȚIONAL „DRAGOȘ VODĂ” SIGHETU MARMAȚIEI</t>
  </si>
  <si>
    <t>COLEGIUL NAȚIONAL PEDAGOGIC „REGELE FERDINAND” SIGHETU MARMAȚIEI</t>
  </si>
  <si>
    <t>LICEUL PEDAGOGIC „TARAS SEVCENKO” SIGHETU MARMAȚIEI</t>
  </si>
  <si>
    <t>ȘCOALA GIMNAZIALĂ "DR. IOAN MIHALYI DE APȘA" SIGHETU MARMAȚIEI</t>
  </si>
  <si>
    <t>ȘCOALA GIMNAZIALĂ "GEORGE COȘBUC" SIGHETU MARMAȚIEI</t>
  </si>
  <si>
    <t>ȘCOALA GIMNAZIALĂ NR. 10 SIGHETU MARMAȚIEI</t>
  </si>
  <si>
    <t>ȘCOALA GIMNAZIALĂ NR. 2 SIGHETU MARMAȚIEI</t>
  </si>
  <si>
    <t>ȘCOALA GIMNAZIALĂ NR. 1 STRÂMTURA</t>
  </si>
  <si>
    <t>ȘCOALA GIMNAZIALĂ "FLOREA MUREȘANU" SUCIU DE SUS</t>
  </si>
  <si>
    <t>ȘCOALA GIMNAZIALĂ ȘIEU</t>
  </si>
  <si>
    <t>ȘCOALA GIMNAZIALĂ „VASILE LUCACIU” ȘIȘEȘTI</t>
  </si>
  <si>
    <t>LICEUL TEORETIC „IOAN BUTEANU” ȘOMCUTA MARE</t>
  </si>
  <si>
    <t>CENTRUL ȘCOLAR PENTRU EDUCAȚIE INCLUZIVĂ TÂRGU LĂPUȘ</t>
  </si>
  <si>
    <t>LICEUL TEHNOLOGIC „GRIGORE C MOISIL” TÂRGU LĂPUȘ</t>
  </si>
  <si>
    <t>LICEUL TEORETIC „PETRU RAREȘ” TÂRGU LĂPUȘ</t>
  </si>
  <si>
    <t>LICEUL TEHNOLOGIC „DR. FLORIAN ULMEANU” ULMENI</t>
  </si>
  <si>
    <t>ȘCOALA GIMNAZIALĂ VADU IZEI</t>
  </si>
  <si>
    <t>ȘCOALA GIMNAZIALĂ "MIHAI VITEAZU" VALEA CHIOARULUI</t>
  </si>
  <si>
    <t>ȘCOALA GIMNAZIALĂ VALEA VIȘEULUI</t>
  </si>
  <si>
    <t>ȘCOALA GIMNAZIALĂ VIMA MICĂ</t>
  </si>
  <si>
    <t>ȘCOALA GIMNAZIALĂ VIȘEU DE JOS</t>
  </si>
  <si>
    <t>CENTRUL ȘCOLAR DE EDUCAȚIE INCLUZIVĂ VIȘEU DE SUS</t>
  </si>
  <si>
    <t>ȘCOALA GIMNAZIALĂ NR. 7 VIȘEU DE SUS</t>
  </si>
  <si>
    <t>ȘCOALA PROFESIONALĂ ROMÂNO-GERMANĂ VIȘEU DE SUS</t>
  </si>
  <si>
    <t>Unitate PJ</t>
  </si>
  <si>
    <t>BM</t>
  </si>
  <si>
    <t>TG Lapus</t>
  </si>
  <si>
    <t>se poate doua</t>
  </si>
  <si>
    <t>poate centru cu Grosi</t>
  </si>
  <si>
    <t>TER</t>
  </si>
  <si>
    <t>ERT</t>
  </si>
  <si>
    <t>SIGHETU MARMAȚIEI</t>
  </si>
  <si>
    <t>Nr. Elevi</t>
  </si>
  <si>
    <t>LICEUL TEHNOLOGIC „TRAIAN VUIA” TĂUȚII-MĂGHERĂUȘ</t>
  </si>
  <si>
    <t>c</t>
  </si>
  <si>
    <t>ffg</t>
  </si>
  <si>
    <t>hf</t>
  </si>
  <si>
    <t>uy</t>
  </si>
  <si>
    <t>Centru de examen</t>
  </si>
  <si>
    <t xml:space="preserve">Arondată </t>
  </si>
  <si>
    <t>Nr. elevi</t>
  </si>
  <si>
    <t>Centru/
Arondată</t>
  </si>
  <si>
    <t>Nr. CE</t>
  </si>
  <si>
    <t>Total(cf. SIIIR)</t>
  </si>
  <si>
    <t>Nr. Elevi pe centru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</si>
</sst>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3" fillId="0" borderId="0" xfId="0" applyFont="1"/>
    <xf numFmtId="0" fontId="6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/>
    <xf numFmtId="0" fontId="6" fillId="0" borderId="1" xfId="0" applyFont="1" applyBorder="1" applyAlignment="1"/>
    <xf numFmtId="0" fontId="3" fillId="2" borderId="1" xfId="0" applyFont="1" applyFill="1" applyBorder="1" applyAlignment="1"/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ABF9FBFB-3309-4724-97D7-C73CA474C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57977</xdr:rowOff>
    </xdr:from>
    <xdr:to>
      <xdr:col>1</xdr:col>
      <xdr:colOff>149088</xdr:colOff>
      <xdr:row>7</xdr:row>
      <xdr:rowOff>140804</xdr:rowOff>
    </xdr:to>
    <xdr:sp macro="" textlink="">
      <xdr:nvSpPr>
        <xdr:cNvPr id="2" name="CasetăText 1">
          <a:extLst>
            <a:ext uri="{FF2B5EF4-FFF2-40B4-BE49-F238E27FC236}">
              <a16:creationId xmlns:a16="http://schemas.microsoft.com/office/drawing/2014/main" id="{2D76961C-EE84-6256-C3BF-724F2378E502}"/>
            </a:ext>
          </a:extLst>
        </xdr:cNvPr>
        <xdr:cNvSpPr txBox="1"/>
      </xdr:nvSpPr>
      <xdr:spPr>
        <a:xfrm>
          <a:off x="1" y="819977"/>
          <a:ext cx="4157870" cy="463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b="1"/>
            <a:t>Organizarea probelor evaluării naţionale în centre de examen - </a:t>
          </a:r>
          <a:r>
            <a:rPr lang="ro-R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listă cu propuneri 2025</a:t>
          </a:r>
          <a:endParaRPr lang="ro-RO" sz="1100" b="1"/>
        </a:p>
      </xdr:txBody>
    </xdr:sp>
    <xdr:clientData/>
  </xdr:twoCellAnchor>
  <xdr:twoCellAnchor editAs="oneCell">
    <xdr:from>
      <xdr:col>0</xdr:col>
      <xdr:colOff>0</xdr:colOff>
      <xdr:row>0</xdr:row>
      <xdr:rowOff>8697</xdr:rowOff>
    </xdr:from>
    <xdr:to>
      <xdr:col>0</xdr:col>
      <xdr:colOff>1350065</xdr:colOff>
      <xdr:row>1</xdr:row>
      <xdr:rowOff>157370</xdr:rowOff>
    </xdr:to>
    <xdr:pic>
      <xdr:nvPicPr>
        <xdr:cNvPr id="3" name="Picture 106" descr="2022-06-isj">
          <a:extLst>
            <a:ext uri="{FF2B5EF4-FFF2-40B4-BE49-F238E27FC236}">
              <a16:creationId xmlns:a16="http://schemas.microsoft.com/office/drawing/2014/main" id="{37C4DD53-E5EF-3065-FEC7-17C3B1504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97"/>
          <a:ext cx="1350065" cy="339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74543</xdr:colOff>
      <xdr:row>137</xdr:row>
      <xdr:rowOff>190500</xdr:rowOff>
    </xdr:from>
    <xdr:to>
      <xdr:col>0</xdr:col>
      <xdr:colOff>3528391</xdr:colOff>
      <xdr:row>141</xdr:row>
      <xdr:rowOff>49696</xdr:rowOff>
    </xdr:to>
    <xdr:sp macro="" textlink="">
      <xdr:nvSpPr>
        <xdr:cNvPr id="5" name="CasetăText 4">
          <a:extLst>
            <a:ext uri="{FF2B5EF4-FFF2-40B4-BE49-F238E27FC236}">
              <a16:creationId xmlns:a16="http://schemas.microsoft.com/office/drawing/2014/main" id="{DA46F915-C7A6-4007-902F-20EA7054E14C}"/>
            </a:ext>
          </a:extLst>
        </xdr:cNvPr>
        <xdr:cNvSpPr txBox="1"/>
      </xdr:nvSpPr>
      <xdr:spPr>
        <a:xfrm>
          <a:off x="74543" y="26404957"/>
          <a:ext cx="3453848" cy="637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b="0"/>
            <a:t>Președinte Comisie</a:t>
          </a:r>
          <a:r>
            <a:rPr lang="ro-RO" b="0" baseline="0"/>
            <a:t> județeană Evaluare națională 2025</a:t>
          </a:r>
        </a:p>
        <a:p>
          <a:r>
            <a:rPr lang="ro-RO" sz="1100" b="0" baseline="0"/>
            <a:t>ISGA prof Muntean Ioan</a:t>
          </a:r>
          <a:endParaRPr lang="ro-RO" sz="1100" b="0"/>
        </a:p>
      </xdr:txBody>
    </xdr:sp>
    <xdr:clientData/>
  </xdr:twoCellAnchor>
  <xdr:twoCellAnchor>
    <xdr:from>
      <xdr:col>0</xdr:col>
      <xdr:colOff>2816085</xdr:colOff>
      <xdr:row>142</xdr:row>
      <xdr:rowOff>173934</xdr:rowOff>
    </xdr:from>
    <xdr:to>
      <xdr:col>11</xdr:col>
      <xdr:colOff>477905</xdr:colOff>
      <xdr:row>147</xdr:row>
      <xdr:rowOff>24847</xdr:rowOff>
    </xdr:to>
    <xdr:sp macro="" textlink="">
      <xdr:nvSpPr>
        <xdr:cNvPr id="6" name="CasetăText 5">
          <a:extLst>
            <a:ext uri="{FF2B5EF4-FFF2-40B4-BE49-F238E27FC236}">
              <a16:creationId xmlns:a16="http://schemas.microsoft.com/office/drawing/2014/main" id="{36D8B526-52EB-4ACC-AB0F-B76109973DB9}"/>
            </a:ext>
          </a:extLst>
        </xdr:cNvPr>
        <xdr:cNvSpPr txBox="1"/>
      </xdr:nvSpPr>
      <xdr:spPr>
        <a:xfrm>
          <a:off x="2816085" y="27547956"/>
          <a:ext cx="3509342" cy="80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b="0"/>
            <a:t>Propunător,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o-RO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Vicepreședinte Comisie</a:t>
          </a:r>
          <a:r>
            <a:rPr lang="ro-R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județeană Evaluare națională 2025</a:t>
          </a:r>
          <a:endParaRPr lang="ro-RO" b="0"/>
        </a:p>
        <a:p>
          <a:r>
            <a:rPr lang="ro-RO" sz="1100" b="0" baseline="0"/>
            <a:t>IS  prof. Pop Vasile Grațian</a:t>
          </a:r>
          <a:endParaRPr lang="ro-RO" sz="1100" b="0"/>
        </a:p>
      </xdr:txBody>
    </xdr:sp>
    <xdr:clientData/>
  </xdr:twoCellAnchor>
  <xdr:twoCellAnchor>
    <xdr:from>
      <xdr:col>1</xdr:col>
      <xdr:colOff>314740</xdr:colOff>
      <xdr:row>2</xdr:row>
      <xdr:rowOff>157368</xdr:rowOff>
    </xdr:from>
    <xdr:to>
      <xdr:col>11</xdr:col>
      <xdr:colOff>571501</xdr:colOff>
      <xdr:row>6</xdr:row>
      <xdr:rowOff>33129</xdr:rowOff>
    </xdr:to>
    <xdr:sp macro="" textlink="">
      <xdr:nvSpPr>
        <xdr:cNvPr id="7" name="CasetăText 6">
          <a:extLst>
            <a:ext uri="{FF2B5EF4-FFF2-40B4-BE49-F238E27FC236}">
              <a16:creationId xmlns:a16="http://schemas.microsoft.com/office/drawing/2014/main" id="{9F08C992-A403-4E1A-A7D1-63E058B56AAD}"/>
            </a:ext>
          </a:extLst>
        </xdr:cNvPr>
        <xdr:cNvSpPr txBox="1"/>
      </xdr:nvSpPr>
      <xdr:spPr>
        <a:xfrm>
          <a:off x="4323523" y="538368"/>
          <a:ext cx="2095500" cy="637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o-RO" b="0"/>
            <a:t>Aprobat,</a:t>
          </a:r>
          <a:endParaRPr lang="ro-RO" b="0" baseline="0"/>
        </a:p>
        <a:p>
          <a:r>
            <a:rPr lang="ro-RO" sz="1100" b="0" baseline="0"/>
            <a:t>ISG prof. Pop Mihai-Cosmin</a:t>
          </a:r>
          <a:endParaRPr lang="ro-RO" sz="1100" b="0"/>
        </a:p>
      </xdr:txBody>
    </xdr:sp>
    <xdr:clientData/>
  </xdr:twoCellAnchor>
  <xdr:twoCellAnchor editAs="oneCell">
    <xdr:from>
      <xdr:col>1</xdr:col>
      <xdr:colOff>66260</xdr:colOff>
      <xdr:row>0</xdr:row>
      <xdr:rowOff>91108</xdr:rowOff>
    </xdr:from>
    <xdr:to>
      <xdr:col>11</xdr:col>
      <xdr:colOff>356152</xdr:colOff>
      <xdr:row>2</xdr:row>
      <xdr:rowOff>107673</xdr:rowOff>
    </xdr:to>
    <xdr:pic>
      <xdr:nvPicPr>
        <xdr:cNvPr id="8" name="Picture 7" descr="C:\Users\DELL\Desktop\logo_MEC_new_2025.png">
          <a:extLst>
            <a:ext uri="{FF2B5EF4-FFF2-40B4-BE49-F238E27FC236}">
              <a16:creationId xmlns:a16="http://schemas.microsoft.com/office/drawing/2014/main" id="{2EA680A0-BAFD-47B9-A0C5-D2AF37A535E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75043" y="91108"/>
          <a:ext cx="2302566" cy="397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3F7D-AE1E-4FF2-BF30-9595D8F9789D}">
  <dimension ref="A9:O139"/>
  <sheetViews>
    <sheetView tabSelected="1" zoomScale="115" zoomScaleNormal="115" workbookViewId="0">
      <selection activeCell="P12" sqref="P12"/>
    </sheetView>
  </sheetViews>
  <sheetFormatPr defaultRowHeight="15" x14ac:dyDescent="0.25"/>
  <cols>
    <col min="1" max="1" width="74.7109375" style="17" customWidth="1"/>
    <col min="2" max="2" width="9" style="24" customWidth="1"/>
    <col min="3" max="3" width="4" style="24" customWidth="1"/>
    <col min="4" max="4" width="17.28515625" style="29" customWidth="1"/>
    <col min="5" max="5" width="9.140625" style="13" hidden="1" customWidth="1"/>
    <col min="6" max="6" width="17.42578125" style="13" hidden="1" customWidth="1"/>
    <col min="7" max="7" width="4.85546875" style="13" hidden="1" customWidth="1"/>
    <col min="8" max="8" width="8.28515625" style="13" hidden="1" customWidth="1"/>
    <col min="9" max="11" width="9.140625" style="6" hidden="1" customWidth="1"/>
    <col min="12" max="12" width="10.42578125" style="6" customWidth="1"/>
    <col min="13" max="13" width="9.140625" style="6" customWidth="1"/>
    <col min="14" max="14" width="6.5703125" style="6" customWidth="1"/>
    <col min="15" max="15" width="5.85546875" style="6" customWidth="1"/>
    <col min="16" max="16384" width="9.140625" style="17"/>
  </cols>
  <sheetData>
    <row r="9" spans="1:15" ht="39" customHeight="1" x14ac:dyDescent="0.25">
      <c r="A9" s="14" t="s">
        <v>124</v>
      </c>
      <c r="B9" s="14" t="s">
        <v>140</v>
      </c>
      <c r="C9" s="14" t="s">
        <v>142</v>
      </c>
      <c r="D9" s="25" t="s">
        <v>141</v>
      </c>
      <c r="E9" s="3" t="s">
        <v>129</v>
      </c>
      <c r="F9" s="3" t="s">
        <v>130</v>
      </c>
      <c r="G9" s="3" t="s">
        <v>137</v>
      </c>
      <c r="H9" s="4" t="s">
        <v>132</v>
      </c>
      <c r="I9" s="5" t="s">
        <v>135</v>
      </c>
      <c r="J9" s="5" t="s">
        <v>136</v>
      </c>
      <c r="L9" s="31" t="s">
        <v>144</v>
      </c>
    </row>
    <row r="10" spans="1:15" x14ac:dyDescent="0.25">
      <c r="A10" s="15" t="s">
        <v>54</v>
      </c>
      <c r="B10" s="21">
        <v>53</v>
      </c>
      <c r="C10" s="21">
        <v>1</v>
      </c>
      <c r="D10" s="26" t="s">
        <v>138</v>
      </c>
      <c r="E10" s="8"/>
      <c r="F10" s="8"/>
      <c r="G10" s="8"/>
      <c r="H10" s="7" t="str">
        <f t="shared" ref="H10:H41" si="0">IF(D10="CENTRU",SUMIF($C$10:$C$134,C10,$B$10:$B$134)," ")</f>
        <v xml:space="preserve"> </v>
      </c>
      <c r="I10" s="9" t="e">
        <f>VLOOKUP(A10,#REF!,6,FALSE)</f>
        <v>#REF!</v>
      </c>
      <c r="J10" s="9"/>
      <c r="K10" s="9"/>
      <c r="L10" s="11">
        <f>SUMIFS($B$10:$B$134,$C$10:$C$134,C10)</f>
        <v>105</v>
      </c>
      <c r="M10" s="9"/>
      <c r="N10" s="9"/>
      <c r="O10" s="9"/>
    </row>
    <row r="11" spans="1:15" s="6" customFormat="1" x14ac:dyDescent="0.25">
      <c r="A11" s="10" t="s">
        <v>49</v>
      </c>
      <c r="B11" s="22">
        <v>27</v>
      </c>
      <c r="C11" s="22">
        <v>1</v>
      </c>
      <c r="D11" s="27" t="s">
        <v>139</v>
      </c>
      <c r="E11" s="8"/>
      <c r="F11" s="8"/>
      <c r="G11" s="8"/>
      <c r="H11" s="7" t="str">
        <f t="shared" si="0"/>
        <v xml:space="preserve"> </v>
      </c>
      <c r="L11" s="12"/>
    </row>
    <row r="12" spans="1:15" s="6" customFormat="1" x14ac:dyDescent="0.25">
      <c r="A12" s="10" t="s">
        <v>62</v>
      </c>
      <c r="B12" s="22">
        <v>25</v>
      </c>
      <c r="C12" s="22">
        <v>1</v>
      </c>
      <c r="D12" s="27" t="s">
        <v>139</v>
      </c>
      <c r="E12" s="8"/>
      <c r="F12" s="8"/>
      <c r="G12" s="8" t="s">
        <v>128</v>
      </c>
      <c r="H12" s="7" t="str">
        <f t="shared" si="0"/>
        <v xml:space="preserve"> </v>
      </c>
      <c r="L12" s="12"/>
    </row>
    <row r="13" spans="1:15" x14ac:dyDescent="0.25">
      <c r="A13" s="18" t="s">
        <v>31</v>
      </c>
      <c r="B13" s="21">
        <v>32</v>
      </c>
      <c r="C13" s="21">
        <v>2</v>
      </c>
      <c r="D13" s="26" t="s">
        <v>138</v>
      </c>
      <c r="E13" s="7"/>
      <c r="F13" s="7"/>
      <c r="G13" s="7"/>
      <c r="H13" s="7" t="str">
        <f t="shared" si="0"/>
        <v xml:space="preserve"> </v>
      </c>
      <c r="I13" s="9"/>
      <c r="J13" s="9"/>
      <c r="K13" s="9"/>
      <c r="L13" s="11">
        <f>SUMIFS($B$10:$B$134,$C$10:$C$134,C13)</f>
        <v>156</v>
      </c>
      <c r="M13" s="9"/>
      <c r="N13" s="9"/>
      <c r="O13" s="9"/>
    </row>
    <row r="14" spans="1:15" s="6" customFormat="1" x14ac:dyDescent="0.25">
      <c r="A14" s="12" t="s">
        <v>30</v>
      </c>
      <c r="B14" s="22">
        <v>54</v>
      </c>
      <c r="C14" s="22">
        <v>2</v>
      </c>
      <c r="D14" s="27" t="s">
        <v>139</v>
      </c>
      <c r="E14" s="8"/>
      <c r="F14" s="8"/>
      <c r="G14" s="8"/>
      <c r="H14" s="7" t="str">
        <f t="shared" si="0"/>
        <v xml:space="preserve"> </v>
      </c>
      <c r="L14" s="12"/>
    </row>
    <row r="15" spans="1:15" s="6" customFormat="1" x14ac:dyDescent="0.25">
      <c r="A15" s="10" t="s">
        <v>46</v>
      </c>
      <c r="B15" s="22">
        <v>39</v>
      </c>
      <c r="C15" s="22">
        <v>2</v>
      </c>
      <c r="D15" s="27" t="s">
        <v>139</v>
      </c>
      <c r="E15" s="8"/>
      <c r="F15" s="8"/>
      <c r="G15" s="8"/>
      <c r="H15" s="7" t="str">
        <f t="shared" si="0"/>
        <v xml:space="preserve"> </v>
      </c>
      <c r="L15" s="12"/>
    </row>
    <row r="16" spans="1:15" s="6" customFormat="1" x14ac:dyDescent="0.25">
      <c r="A16" s="10" t="s">
        <v>110</v>
      </c>
      <c r="B16" s="22">
        <v>31</v>
      </c>
      <c r="C16" s="22">
        <v>2</v>
      </c>
      <c r="D16" s="27" t="s">
        <v>139</v>
      </c>
      <c r="E16" s="8"/>
      <c r="F16" s="8"/>
      <c r="G16" s="8"/>
      <c r="H16" s="7" t="str">
        <f t="shared" si="0"/>
        <v xml:space="preserve"> </v>
      </c>
      <c r="L16" s="12"/>
    </row>
    <row r="17" spans="1:15" x14ac:dyDescent="0.25">
      <c r="A17" s="15" t="s">
        <v>98</v>
      </c>
      <c r="B17" s="21">
        <v>71</v>
      </c>
      <c r="C17" s="21">
        <v>3</v>
      </c>
      <c r="D17" s="26" t="s">
        <v>138</v>
      </c>
      <c r="E17" s="8"/>
      <c r="F17" s="8"/>
      <c r="G17" s="8"/>
      <c r="H17" s="7" t="str">
        <f t="shared" si="0"/>
        <v xml:space="preserve"> </v>
      </c>
      <c r="I17" s="9"/>
      <c r="J17" s="9"/>
      <c r="K17" s="9"/>
      <c r="L17" s="11">
        <f>SUMIFS($B$10:$B$134,$C$10:$C$134,C17)</f>
        <v>97</v>
      </c>
      <c r="M17" s="9"/>
      <c r="N17" s="9"/>
      <c r="O17" s="9"/>
    </row>
    <row r="18" spans="1:15" s="6" customFormat="1" x14ac:dyDescent="0.25">
      <c r="A18" s="10" t="s">
        <v>51</v>
      </c>
      <c r="B18" s="22">
        <v>26</v>
      </c>
      <c r="C18" s="22">
        <v>3</v>
      </c>
      <c r="D18" s="27" t="s">
        <v>139</v>
      </c>
      <c r="E18" s="8"/>
      <c r="F18" s="8"/>
      <c r="G18" s="8"/>
      <c r="H18" s="7" t="str">
        <f t="shared" si="0"/>
        <v xml:space="preserve"> </v>
      </c>
      <c r="L18" s="12"/>
    </row>
    <row r="19" spans="1:15" x14ac:dyDescent="0.25">
      <c r="A19" s="15" t="s">
        <v>111</v>
      </c>
      <c r="B19" s="21">
        <v>83</v>
      </c>
      <c r="C19" s="21">
        <v>4</v>
      </c>
      <c r="D19" s="26" t="s">
        <v>138</v>
      </c>
      <c r="E19" s="8"/>
      <c r="F19" s="8"/>
      <c r="G19" s="8"/>
      <c r="H19" s="7" t="str">
        <f t="shared" si="0"/>
        <v xml:space="preserve"> </v>
      </c>
      <c r="I19" s="9"/>
      <c r="J19" s="9"/>
      <c r="K19" s="9"/>
      <c r="L19" s="11">
        <f>SUMIFS($B$10:$B$134,$C$10:$C$134,C19)</f>
        <v>134</v>
      </c>
      <c r="M19" s="9"/>
      <c r="N19" s="9"/>
      <c r="O19" s="9"/>
    </row>
    <row r="20" spans="1:15" s="6" customFormat="1" x14ac:dyDescent="0.25">
      <c r="A20" s="10" t="s">
        <v>38</v>
      </c>
      <c r="B20" s="22">
        <v>3</v>
      </c>
      <c r="C20" s="22">
        <v>4</v>
      </c>
      <c r="D20" s="27" t="s">
        <v>139</v>
      </c>
      <c r="E20" s="8"/>
      <c r="F20" s="8"/>
      <c r="G20" s="8"/>
      <c r="H20" s="7" t="str">
        <f t="shared" si="0"/>
        <v xml:space="preserve"> </v>
      </c>
      <c r="L20" s="12"/>
    </row>
    <row r="21" spans="1:15" s="6" customFormat="1" x14ac:dyDescent="0.25">
      <c r="A21" s="10" t="s">
        <v>117</v>
      </c>
      <c r="B21" s="22">
        <v>10</v>
      </c>
      <c r="C21" s="22">
        <v>4</v>
      </c>
      <c r="D21" s="27" t="s">
        <v>139</v>
      </c>
      <c r="E21" s="8"/>
      <c r="F21" s="8"/>
      <c r="G21" s="8"/>
      <c r="H21" s="7" t="str">
        <f t="shared" si="0"/>
        <v xml:space="preserve"> </v>
      </c>
      <c r="L21" s="12"/>
    </row>
    <row r="22" spans="1:15" s="6" customFormat="1" x14ac:dyDescent="0.25">
      <c r="A22" s="10" t="s">
        <v>92</v>
      </c>
      <c r="B22" s="22">
        <v>38</v>
      </c>
      <c r="C22" s="22">
        <v>4</v>
      </c>
      <c r="D22" s="27" t="s">
        <v>139</v>
      </c>
      <c r="E22" s="8"/>
      <c r="F22" s="8"/>
      <c r="G22" s="8"/>
      <c r="H22" s="7" t="str">
        <f t="shared" si="0"/>
        <v xml:space="preserve"> </v>
      </c>
      <c r="L22" s="12"/>
    </row>
    <row r="23" spans="1:15" x14ac:dyDescent="0.25">
      <c r="A23" s="15" t="s">
        <v>115</v>
      </c>
      <c r="B23" s="21">
        <v>41</v>
      </c>
      <c r="C23" s="21">
        <v>5</v>
      </c>
      <c r="D23" s="26" t="s">
        <v>138</v>
      </c>
      <c r="E23" s="8"/>
      <c r="F23" s="8"/>
      <c r="G23" s="8"/>
      <c r="H23" s="7" t="str">
        <f t="shared" si="0"/>
        <v xml:space="preserve"> </v>
      </c>
      <c r="I23" s="9"/>
      <c r="J23" s="9"/>
      <c r="K23" s="9"/>
      <c r="L23" s="11">
        <f>SUMIFS($B$10:$B$134,$C$10:$C$134,C23)</f>
        <v>139</v>
      </c>
      <c r="M23" s="9"/>
      <c r="N23" s="9"/>
      <c r="O23" s="9"/>
    </row>
    <row r="24" spans="1:15" s="6" customFormat="1" x14ac:dyDescent="0.25">
      <c r="A24" s="10" t="s">
        <v>50</v>
      </c>
      <c r="B24" s="22">
        <v>37</v>
      </c>
      <c r="C24" s="22">
        <v>5</v>
      </c>
      <c r="D24" s="27" t="s">
        <v>139</v>
      </c>
      <c r="E24" s="8"/>
      <c r="F24" s="8"/>
      <c r="G24" s="8"/>
      <c r="H24" s="7" t="str">
        <f t="shared" si="0"/>
        <v xml:space="preserve"> </v>
      </c>
      <c r="L24" s="12"/>
    </row>
    <row r="25" spans="1:15" s="6" customFormat="1" x14ac:dyDescent="0.25">
      <c r="A25" s="10" t="s">
        <v>72</v>
      </c>
      <c r="B25" s="22">
        <v>34</v>
      </c>
      <c r="C25" s="22">
        <v>5</v>
      </c>
      <c r="D25" s="27" t="s">
        <v>139</v>
      </c>
      <c r="E25" s="8"/>
      <c r="F25" s="8"/>
      <c r="G25" s="8"/>
      <c r="H25" s="7" t="str">
        <f t="shared" si="0"/>
        <v xml:space="preserve"> </v>
      </c>
      <c r="L25" s="12"/>
    </row>
    <row r="26" spans="1:15" s="6" customFormat="1" x14ac:dyDescent="0.25">
      <c r="A26" s="10" t="s">
        <v>96</v>
      </c>
      <c r="B26" s="22">
        <v>13</v>
      </c>
      <c r="C26" s="22">
        <v>5</v>
      </c>
      <c r="D26" s="27" t="s">
        <v>139</v>
      </c>
      <c r="E26" s="8"/>
      <c r="F26" s="8"/>
      <c r="G26" s="8"/>
      <c r="H26" s="7" t="str">
        <f t="shared" si="0"/>
        <v xml:space="preserve"> </v>
      </c>
      <c r="L26" s="12"/>
    </row>
    <row r="27" spans="1:15" s="6" customFormat="1" x14ac:dyDescent="0.25">
      <c r="A27" s="10" t="s">
        <v>1</v>
      </c>
      <c r="B27" s="22">
        <v>14</v>
      </c>
      <c r="C27" s="22">
        <v>5</v>
      </c>
      <c r="D27" s="27" t="s">
        <v>139</v>
      </c>
      <c r="E27" s="8"/>
      <c r="F27" s="8"/>
      <c r="G27" s="8"/>
      <c r="H27" s="7" t="str">
        <f t="shared" si="0"/>
        <v xml:space="preserve"> </v>
      </c>
      <c r="L27" s="12"/>
    </row>
    <row r="28" spans="1:15" x14ac:dyDescent="0.25">
      <c r="A28" s="15" t="s">
        <v>63</v>
      </c>
      <c r="B28" s="21">
        <v>38</v>
      </c>
      <c r="C28" s="21">
        <v>6</v>
      </c>
      <c r="D28" s="26" t="s">
        <v>138</v>
      </c>
      <c r="E28" s="8"/>
      <c r="F28" s="8"/>
      <c r="G28" s="8"/>
      <c r="H28" s="7" t="str">
        <f t="shared" si="0"/>
        <v xml:space="preserve"> </v>
      </c>
      <c r="J28" s="6" t="s">
        <v>134</v>
      </c>
      <c r="L28" s="11">
        <f>SUMIFS($B$10:$B$134,$C$10:$C$134,C28)</f>
        <v>117</v>
      </c>
    </row>
    <row r="29" spans="1:15" s="6" customFormat="1" x14ac:dyDescent="0.25">
      <c r="A29" s="10" t="s">
        <v>2</v>
      </c>
      <c r="B29" s="22">
        <v>3</v>
      </c>
      <c r="C29" s="22">
        <v>6</v>
      </c>
      <c r="D29" s="27" t="s">
        <v>139</v>
      </c>
      <c r="E29" s="8"/>
      <c r="F29" s="8"/>
      <c r="G29" s="8"/>
      <c r="H29" s="7" t="str">
        <f t="shared" si="0"/>
        <v xml:space="preserve"> </v>
      </c>
      <c r="J29" s="6" t="s">
        <v>134</v>
      </c>
      <c r="L29" s="12"/>
    </row>
    <row r="30" spans="1:15" s="6" customFormat="1" x14ac:dyDescent="0.25">
      <c r="A30" s="10" t="s">
        <v>0</v>
      </c>
      <c r="B30" s="22">
        <v>14</v>
      </c>
      <c r="C30" s="22">
        <v>6</v>
      </c>
      <c r="D30" s="27" t="s">
        <v>139</v>
      </c>
      <c r="E30" s="8"/>
      <c r="F30" s="8"/>
      <c r="G30" s="8"/>
      <c r="H30" s="7" t="str">
        <f t="shared" si="0"/>
        <v xml:space="preserve"> </v>
      </c>
      <c r="J30" s="6" t="s">
        <v>134</v>
      </c>
      <c r="L30" s="12"/>
    </row>
    <row r="31" spans="1:15" s="6" customFormat="1" x14ac:dyDescent="0.25">
      <c r="A31" s="10" t="s">
        <v>3</v>
      </c>
      <c r="B31" s="22">
        <v>14</v>
      </c>
      <c r="C31" s="22">
        <v>6</v>
      </c>
      <c r="D31" s="27" t="s">
        <v>139</v>
      </c>
      <c r="E31" s="8"/>
      <c r="F31" s="8"/>
      <c r="G31" s="8"/>
      <c r="H31" s="7" t="str">
        <f t="shared" si="0"/>
        <v xml:space="preserve"> </v>
      </c>
      <c r="J31" s="6" t="s">
        <v>134</v>
      </c>
      <c r="L31" s="12"/>
    </row>
    <row r="32" spans="1:15" s="6" customFormat="1" x14ac:dyDescent="0.25">
      <c r="A32" s="10" t="s">
        <v>32</v>
      </c>
      <c r="B32" s="22">
        <v>18</v>
      </c>
      <c r="C32" s="22">
        <v>6</v>
      </c>
      <c r="D32" s="27" t="s">
        <v>139</v>
      </c>
      <c r="E32" s="8"/>
      <c r="F32" s="8"/>
      <c r="G32" s="8"/>
      <c r="H32" s="7" t="str">
        <f t="shared" si="0"/>
        <v xml:space="preserve"> </v>
      </c>
      <c r="J32" s="6" t="s">
        <v>134</v>
      </c>
      <c r="L32" s="12"/>
    </row>
    <row r="33" spans="1:15" s="6" customFormat="1" x14ac:dyDescent="0.25">
      <c r="A33" s="10" t="s">
        <v>34</v>
      </c>
      <c r="B33" s="22">
        <v>12</v>
      </c>
      <c r="C33" s="22">
        <v>6</v>
      </c>
      <c r="D33" s="27" t="s">
        <v>139</v>
      </c>
      <c r="E33" s="8"/>
      <c r="F33" s="8"/>
      <c r="G33" s="8"/>
      <c r="H33" s="7" t="str">
        <f t="shared" si="0"/>
        <v xml:space="preserve"> </v>
      </c>
      <c r="J33" s="6" t="s">
        <v>134</v>
      </c>
      <c r="L33" s="12"/>
    </row>
    <row r="34" spans="1:15" s="6" customFormat="1" x14ac:dyDescent="0.25">
      <c r="A34" s="10" t="s">
        <v>36</v>
      </c>
      <c r="B34" s="22">
        <v>6</v>
      </c>
      <c r="C34" s="22">
        <v>6</v>
      </c>
      <c r="D34" s="27" t="s">
        <v>139</v>
      </c>
      <c r="E34" s="8"/>
      <c r="F34" s="8"/>
      <c r="G34" s="8"/>
      <c r="H34" s="7" t="str">
        <f t="shared" si="0"/>
        <v xml:space="preserve"> </v>
      </c>
      <c r="J34" s="6" t="s">
        <v>134</v>
      </c>
      <c r="L34" s="12"/>
    </row>
    <row r="35" spans="1:15" s="6" customFormat="1" x14ac:dyDescent="0.25">
      <c r="A35" s="10" t="s">
        <v>65</v>
      </c>
      <c r="B35" s="22">
        <v>5</v>
      </c>
      <c r="C35" s="22">
        <v>6</v>
      </c>
      <c r="D35" s="27" t="s">
        <v>139</v>
      </c>
      <c r="E35" s="8"/>
      <c r="F35" s="8"/>
      <c r="G35" s="8"/>
      <c r="H35" s="7" t="str">
        <f t="shared" si="0"/>
        <v xml:space="preserve"> </v>
      </c>
      <c r="J35" s="6" t="s">
        <v>134</v>
      </c>
      <c r="L35" s="12"/>
    </row>
    <row r="36" spans="1:15" s="9" customFormat="1" x14ac:dyDescent="0.25">
      <c r="A36" s="10" t="s">
        <v>75</v>
      </c>
      <c r="B36" s="22">
        <v>7</v>
      </c>
      <c r="C36" s="22">
        <v>6</v>
      </c>
      <c r="D36" s="27" t="s">
        <v>139</v>
      </c>
      <c r="E36" s="8"/>
      <c r="F36" s="8"/>
      <c r="G36" s="8"/>
      <c r="H36" s="7" t="str">
        <f t="shared" si="0"/>
        <v xml:space="preserve"> </v>
      </c>
      <c r="J36" s="6" t="s">
        <v>134</v>
      </c>
      <c r="L36" s="11"/>
    </row>
    <row r="37" spans="1:15" x14ac:dyDescent="0.25">
      <c r="A37" s="15" t="s">
        <v>39</v>
      </c>
      <c r="B37" s="21">
        <v>28</v>
      </c>
      <c r="C37" s="21">
        <v>7</v>
      </c>
      <c r="D37" s="26" t="s">
        <v>138</v>
      </c>
      <c r="E37" s="8"/>
      <c r="F37" s="8"/>
      <c r="G37" s="8"/>
      <c r="H37" s="7" t="str">
        <f t="shared" si="0"/>
        <v xml:space="preserve"> </v>
      </c>
      <c r="I37" s="9"/>
      <c r="J37" s="9" t="s">
        <v>134</v>
      </c>
      <c r="K37" s="9"/>
      <c r="L37" s="11">
        <f>SUMIFS($B$10:$B$134,$C$10:$C$134,C37)</f>
        <v>214</v>
      </c>
      <c r="M37" s="9"/>
      <c r="N37" s="9"/>
      <c r="O37" s="9"/>
    </row>
    <row r="38" spans="1:15" s="6" customFormat="1" x14ac:dyDescent="0.25">
      <c r="A38" s="10" t="s">
        <v>40</v>
      </c>
      <c r="B38" s="22">
        <v>36</v>
      </c>
      <c r="C38" s="22">
        <v>7</v>
      </c>
      <c r="D38" s="27" t="s">
        <v>139</v>
      </c>
      <c r="E38" s="8"/>
      <c r="F38" s="8"/>
      <c r="G38" s="8"/>
      <c r="H38" s="7" t="str">
        <f t="shared" si="0"/>
        <v xml:space="preserve"> </v>
      </c>
      <c r="J38" s="6" t="s">
        <v>134</v>
      </c>
      <c r="K38" s="9"/>
      <c r="L38" s="12"/>
    </row>
    <row r="39" spans="1:15" s="6" customFormat="1" x14ac:dyDescent="0.25">
      <c r="A39" s="10" t="s">
        <v>42</v>
      </c>
      <c r="B39" s="22">
        <v>40</v>
      </c>
      <c r="C39" s="22">
        <v>7</v>
      </c>
      <c r="D39" s="27" t="s">
        <v>139</v>
      </c>
      <c r="E39" s="12"/>
      <c r="F39" s="12"/>
      <c r="G39" s="12"/>
      <c r="H39" s="11" t="str">
        <f t="shared" si="0"/>
        <v xml:space="preserve"> </v>
      </c>
      <c r="J39" s="6" t="s">
        <v>134</v>
      </c>
      <c r="K39" s="9"/>
      <c r="L39" s="12"/>
    </row>
    <row r="40" spans="1:15" s="6" customFormat="1" x14ac:dyDescent="0.25">
      <c r="A40" s="10" t="s">
        <v>43</v>
      </c>
      <c r="B40" s="22">
        <v>89</v>
      </c>
      <c r="C40" s="22">
        <v>7</v>
      </c>
      <c r="D40" s="27" t="s">
        <v>139</v>
      </c>
      <c r="E40" s="12"/>
      <c r="F40" s="12"/>
      <c r="G40" s="12"/>
      <c r="H40" s="11" t="str">
        <f t="shared" si="0"/>
        <v xml:space="preserve"> </v>
      </c>
      <c r="J40" s="6" t="s">
        <v>134</v>
      </c>
      <c r="K40" s="9"/>
      <c r="L40" s="12"/>
    </row>
    <row r="41" spans="1:15" s="9" customFormat="1" x14ac:dyDescent="0.25">
      <c r="A41" s="10" t="s">
        <v>41</v>
      </c>
      <c r="B41" s="22">
        <v>21</v>
      </c>
      <c r="C41" s="22">
        <v>7</v>
      </c>
      <c r="D41" s="27" t="s">
        <v>139</v>
      </c>
      <c r="E41" s="12"/>
      <c r="F41" s="12"/>
      <c r="G41" s="12"/>
      <c r="H41" s="11" t="str">
        <f t="shared" si="0"/>
        <v xml:space="preserve"> </v>
      </c>
      <c r="J41" s="6" t="s">
        <v>134</v>
      </c>
      <c r="L41" s="11"/>
    </row>
    <row r="42" spans="1:15" x14ac:dyDescent="0.25">
      <c r="A42" s="15" t="s">
        <v>122</v>
      </c>
      <c r="B42" s="21">
        <v>57</v>
      </c>
      <c r="C42" s="21">
        <v>8</v>
      </c>
      <c r="D42" s="26" t="s">
        <v>138</v>
      </c>
      <c r="E42" s="11"/>
      <c r="F42" s="11"/>
      <c r="G42" s="11"/>
      <c r="H42" s="11" t="str">
        <f t="shared" ref="H42:H73" si="1">IF(D42="CENTRU",SUMIF($C$10:$C$134,C42,$B$10:$B$134)," ")</f>
        <v xml:space="preserve"> </v>
      </c>
      <c r="L42" s="11">
        <f>SUMIFS($B$10:$B$134,$C$10:$C$134,C42)</f>
        <v>145</v>
      </c>
    </row>
    <row r="43" spans="1:15" s="6" customFormat="1" x14ac:dyDescent="0.25">
      <c r="A43" s="10" t="s">
        <v>121</v>
      </c>
      <c r="B43" s="22">
        <v>12</v>
      </c>
      <c r="C43" s="22">
        <v>8</v>
      </c>
      <c r="D43" s="27" t="s">
        <v>139</v>
      </c>
      <c r="E43" s="12"/>
      <c r="F43" s="12"/>
      <c r="G43" s="12"/>
      <c r="H43" s="11" t="str">
        <f t="shared" si="1"/>
        <v xml:space="preserve"> </v>
      </c>
      <c r="L43" s="12"/>
    </row>
    <row r="44" spans="1:15" s="6" customFormat="1" x14ac:dyDescent="0.25">
      <c r="A44" s="10" t="s">
        <v>123</v>
      </c>
      <c r="B44" s="22">
        <v>76</v>
      </c>
      <c r="C44" s="22">
        <v>8</v>
      </c>
      <c r="D44" s="27" t="s">
        <v>139</v>
      </c>
      <c r="E44" s="12"/>
      <c r="F44" s="12"/>
      <c r="G44" s="12"/>
      <c r="H44" s="11" t="str">
        <f t="shared" si="1"/>
        <v xml:space="preserve"> </v>
      </c>
      <c r="L44" s="12"/>
    </row>
    <row r="45" spans="1:15" x14ac:dyDescent="0.25">
      <c r="A45" s="15" t="s">
        <v>74</v>
      </c>
      <c r="B45" s="21">
        <v>42</v>
      </c>
      <c r="C45" s="21">
        <v>9</v>
      </c>
      <c r="D45" s="26" t="s">
        <v>138</v>
      </c>
      <c r="E45" s="11"/>
      <c r="F45" s="11"/>
      <c r="G45" s="11"/>
      <c r="H45" s="11" t="str">
        <f t="shared" si="1"/>
        <v xml:space="preserve"> </v>
      </c>
      <c r="L45" s="11">
        <f>SUMIFS($B$10:$B$134,$C$10:$C$134,C45)</f>
        <v>70</v>
      </c>
    </row>
    <row r="46" spans="1:15" s="6" customFormat="1" x14ac:dyDescent="0.25">
      <c r="A46" s="10" t="s">
        <v>73</v>
      </c>
      <c r="B46" s="22">
        <v>28</v>
      </c>
      <c r="C46" s="22">
        <v>9</v>
      </c>
      <c r="D46" s="27" t="s">
        <v>139</v>
      </c>
      <c r="E46" s="12"/>
      <c r="F46" s="12"/>
      <c r="G46" s="12"/>
      <c r="H46" s="11" t="str">
        <f t="shared" si="1"/>
        <v xml:space="preserve"> </v>
      </c>
      <c r="L46" s="12"/>
    </row>
    <row r="47" spans="1:15" x14ac:dyDescent="0.25">
      <c r="A47" s="15" t="s">
        <v>85</v>
      </c>
      <c r="B47" s="21">
        <v>72</v>
      </c>
      <c r="C47" s="21">
        <v>10</v>
      </c>
      <c r="D47" s="26" t="s">
        <v>138</v>
      </c>
      <c r="E47" s="8"/>
      <c r="F47" s="8"/>
      <c r="G47" s="8"/>
      <c r="H47" s="7" t="str">
        <f t="shared" si="1"/>
        <v xml:space="preserve"> </v>
      </c>
      <c r="L47" s="11">
        <f>SUMIFS($B$10:$B$134,$C$10:$C$134,C47)</f>
        <v>112</v>
      </c>
    </row>
    <row r="48" spans="1:15" s="9" customFormat="1" x14ac:dyDescent="0.25">
      <c r="A48" s="10" t="s">
        <v>90</v>
      </c>
      <c r="B48" s="22">
        <v>40</v>
      </c>
      <c r="C48" s="22">
        <v>10</v>
      </c>
      <c r="D48" s="27" t="s">
        <v>139</v>
      </c>
      <c r="E48" s="8"/>
      <c r="F48" s="8"/>
      <c r="G48" s="8"/>
      <c r="H48" s="7" t="str">
        <f t="shared" si="1"/>
        <v xml:space="preserve"> </v>
      </c>
      <c r="I48" s="6"/>
      <c r="L48" s="11"/>
    </row>
    <row r="49" spans="1:15" s="9" customFormat="1" x14ac:dyDescent="0.25">
      <c r="A49" s="15" t="s">
        <v>80</v>
      </c>
      <c r="B49" s="21">
        <v>42</v>
      </c>
      <c r="C49" s="21">
        <v>11</v>
      </c>
      <c r="D49" s="26" t="s">
        <v>138</v>
      </c>
      <c r="E49" s="8"/>
      <c r="F49" s="8"/>
      <c r="G49" s="8"/>
      <c r="H49" s="7"/>
      <c r="I49" s="6"/>
      <c r="L49" s="11">
        <f>SUMIFS($B$10:$B$134,$C$10:$C$134,C49)</f>
        <v>99</v>
      </c>
    </row>
    <row r="50" spans="1:15" x14ac:dyDescent="0.25">
      <c r="A50" s="10" t="s">
        <v>79</v>
      </c>
      <c r="B50" s="22">
        <v>57</v>
      </c>
      <c r="C50" s="22">
        <v>11</v>
      </c>
      <c r="D50" s="27" t="s">
        <v>139</v>
      </c>
      <c r="E50" s="8"/>
      <c r="F50" s="8"/>
      <c r="G50" s="8"/>
      <c r="H50" s="7" t="str">
        <f>IF(D51="CENTRU",SUMIF($C$10:$C$134,#REF!,$B$10:$B$134)," ")</f>
        <v xml:space="preserve"> </v>
      </c>
      <c r="L50" s="12"/>
    </row>
    <row r="51" spans="1:15" x14ac:dyDescent="0.25">
      <c r="A51" s="15" t="s">
        <v>78</v>
      </c>
      <c r="B51" s="21">
        <v>16</v>
      </c>
      <c r="C51" s="21">
        <v>12</v>
      </c>
      <c r="D51" s="26" t="s">
        <v>138</v>
      </c>
      <c r="E51" s="8"/>
      <c r="F51" s="8"/>
      <c r="G51" s="8"/>
      <c r="H51" s="7" t="str">
        <f t="shared" si="1"/>
        <v xml:space="preserve"> </v>
      </c>
      <c r="J51" s="9"/>
      <c r="K51" s="9"/>
      <c r="L51" s="11">
        <f>SUMIFS($B$10:$B$134,$C$10:$C$134,C51)</f>
        <v>88</v>
      </c>
      <c r="M51" s="9"/>
      <c r="N51" s="9"/>
      <c r="O51" s="9"/>
    </row>
    <row r="52" spans="1:15" s="6" customFormat="1" x14ac:dyDescent="0.25">
      <c r="A52" s="10" t="s">
        <v>56</v>
      </c>
      <c r="B52" s="22">
        <v>17</v>
      </c>
      <c r="C52" s="22">
        <v>12</v>
      </c>
      <c r="D52" s="27" t="s">
        <v>139</v>
      </c>
      <c r="E52" s="8"/>
      <c r="F52" s="8"/>
      <c r="G52" s="8"/>
      <c r="H52" s="7" t="str">
        <f t="shared" si="1"/>
        <v xml:space="preserve"> </v>
      </c>
      <c r="L52" s="12"/>
    </row>
    <row r="53" spans="1:15" s="6" customFormat="1" x14ac:dyDescent="0.25">
      <c r="A53" s="10" t="s">
        <v>71</v>
      </c>
      <c r="B53" s="22">
        <v>11</v>
      </c>
      <c r="C53" s="22">
        <v>12</v>
      </c>
      <c r="D53" s="27" t="s">
        <v>139</v>
      </c>
      <c r="E53" s="8"/>
      <c r="F53" s="8"/>
      <c r="G53" s="8"/>
      <c r="H53" s="7" t="str">
        <f t="shared" si="1"/>
        <v xml:space="preserve"> </v>
      </c>
      <c r="L53" s="12"/>
    </row>
    <row r="54" spans="1:15" s="6" customFormat="1" x14ac:dyDescent="0.25">
      <c r="A54" s="10" t="s">
        <v>118</v>
      </c>
      <c r="B54" s="22">
        <v>21</v>
      </c>
      <c r="C54" s="22">
        <v>12</v>
      </c>
      <c r="D54" s="27" t="s">
        <v>139</v>
      </c>
      <c r="E54" s="8"/>
      <c r="F54" s="8"/>
      <c r="G54" s="8"/>
      <c r="H54" s="7" t="str">
        <f t="shared" si="1"/>
        <v xml:space="preserve"> </v>
      </c>
      <c r="L54" s="12"/>
    </row>
    <row r="55" spans="1:15" s="6" customFormat="1" x14ac:dyDescent="0.25">
      <c r="A55" s="10" t="s">
        <v>120</v>
      </c>
      <c r="B55" s="22">
        <v>23</v>
      </c>
      <c r="C55" s="22">
        <v>12</v>
      </c>
      <c r="D55" s="27" t="s">
        <v>139</v>
      </c>
      <c r="E55" s="8"/>
      <c r="F55" s="8"/>
      <c r="G55" s="8"/>
      <c r="H55" s="7" t="str">
        <f t="shared" si="1"/>
        <v xml:space="preserve"> </v>
      </c>
      <c r="L55" s="12"/>
    </row>
    <row r="56" spans="1:15" x14ac:dyDescent="0.25">
      <c r="A56" s="15" t="s">
        <v>91</v>
      </c>
      <c r="B56" s="21">
        <v>13</v>
      </c>
      <c r="C56" s="21">
        <v>13</v>
      </c>
      <c r="D56" s="26" t="s">
        <v>138</v>
      </c>
      <c r="E56" s="7"/>
      <c r="F56" s="7"/>
      <c r="G56" s="7"/>
      <c r="H56" s="7" t="str">
        <f t="shared" si="1"/>
        <v xml:space="preserve"> </v>
      </c>
      <c r="J56" s="9"/>
      <c r="K56" s="9"/>
      <c r="L56" s="11">
        <f>SUMIFS($B$10:$B$134,$C$10:$C$134,C56)</f>
        <v>75</v>
      </c>
      <c r="M56" s="9"/>
      <c r="N56" s="9"/>
      <c r="O56" s="9"/>
    </row>
    <row r="57" spans="1:15" s="6" customFormat="1" x14ac:dyDescent="0.25">
      <c r="A57" s="10" t="s">
        <v>97</v>
      </c>
      <c r="B57" s="22">
        <v>22</v>
      </c>
      <c r="C57" s="22">
        <v>13</v>
      </c>
      <c r="D57" s="27" t="s">
        <v>139</v>
      </c>
      <c r="E57" s="8"/>
      <c r="F57" s="8"/>
      <c r="G57" s="8"/>
      <c r="H57" s="7" t="str">
        <f t="shared" si="1"/>
        <v xml:space="preserve"> </v>
      </c>
      <c r="L57" s="12"/>
    </row>
    <row r="58" spans="1:15" s="6" customFormat="1" x14ac:dyDescent="0.25">
      <c r="A58" s="10" t="s">
        <v>48</v>
      </c>
      <c r="B58" s="22">
        <v>12</v>
      </c>
      <c r="C58" s="22">
        <v>13</v>
      </c>
      <c r="D58" s="27" t="s">
        <v>139</v>
      </c>
      <c r="E58" s="8"/>
      <c r="F58" s="8"/>
      <c r="G58" s="8"/>
      <c r="H58" s="7" t="str">
        <f t="shared" si="1"/>
        <v xml:space="preserve"> </v>
      </c>
      <c r="L58" s="12"/>
    </row>
    <row r="59" spans="1:15" s="6" customFormat="1" x14ac:dyDescent="0.25">
      <c r="A59" s="10" t="s">
        <v>84</v>
      </c>
      <c r="B59" s="22">
        <v>28</v>
      </c>
      <c r="C59" s="22">
        <v>13</v>
      </c>
      <c r="D59" s="27" t="s">
        <v>139</v>
      </c>
      <c r="E59" s="8"/>
      <c r="F59" s="8"/>
      <c r="G59" s="8"/>
      <c r="H59" s="7" t="str">
        <f t="shared" si="1"/>
        <v xml:space="preserve"> </v>
      </c>
      <c r="L59" s="12"/>
    </row>
    <row r="60" spans="1:15" x14ac:dyDescent="0.25">
      <c r="A60" s="15" t="s">
        <v>37</v>
      </c>
      <c r="B60" s="21">
        <v>16</v>
      </c>
      <c r="C60" s="21">
        <v>14</v>
      </c>
      <c r="D60" s="26" t="s">
        <v>138</v>
      </c>
      <c r="E60" s="8"/>
      <c r="F60" s="8"/>
      <c r="G60" s="8"/>
      <c r="H60" s="7" t="str">
        <f t="shared" si="1"/>
        <v xml:space="preserve"> </v>
      </c>
      <c r="L60" s="11">
        <f>SUMIFS($B$10:$B$134,$C$10:$C$134,C60)</f>
        <v>105</v>
      </c>
    </row>
    <row r="61" spans="1:15" s="9" customFormat="1" x14ac:dyDescent="0.25">
      <c r="A61" s="10" t="s">
        <v>95</v>
      </c>
      <c r="B61" s="22">
        <v>26</v>
      </c>
      <c r="C61" s="22">
        <v>14</v>
      </c>
      <c r="D61" s="27" t="s">
        <v>139</v>
      </c>
      <c r="E61" s="8"/>
      <c r="F61" s="8"/>
      <c r="G61" s="8"/>
      <c r="H61" s="7" t="str">
        <f t="shared" si="1"/>
        <v xml:space="preserve"> </v>
      </c>
      <c r="I61" s="6"/>
      <c r="L61" s="11"/>
    </row>
    <row r="62" spans="1:15" s="6" customFormat="1" x14ac:dyDescent="0.25">
      <c r="A62" s="10" t="s">
        <v>69</v>
      </c>
      <c r="B62" s="22">
        <v>28</v>
      </c>
      <c r="C62" s="22">
        <v>14</v>
      </c>
      <c r="D62" s="27" t="s">
        <v>139</v>
      </c>
      <c r="E62" s="8"/>
      <c r="F62" s="8"/>
      <c r="G62" s="8"/>
      <c r="H62" s="7" t="str">
        <f t="shared" si="1"/>
        <v xml:space="preserve"> </v>
      </c>
      <c r="L62" s="12"/>
    </row>
    <row r="63" spans="1:15" s="6" customFormat="1" x14ac:dyDescent="0.25">
      <c r="A63" s="10" t="s">
        <v>94</v>
      </c>
      <c r="B63" s="22">
        <v>19</v>
      </c>
      <c r="C63" s="22">
        <v>14</v>
      </c>
      <c r="D63" s="27" t="s">
        <v>139</v>
      </c>
      <c r="E63" s="8"/>
      <c r="F63" s="8"/>
      <c r="G63" s="8"/>
      <c r="H63" s="7" t="str">
        <f t="shared" si="1"/>
        <v xml:space="preserve"> </v>
      </c>
      <c r="L63" s="12"/>
    </row>
    <row r="64" spans="1:15" s="6" customFormat="1" x14ac:dyDescent="0.25">
      <c r="A64" s="10" t="s">
        <v>61</v>
      </c>
      <c r="B64" s="22">
        <v>16</v>
      </c>
      <c r="C64" s="22">
        <v>14</v>
      </c>
      <c r="D64" s="27" t="s">
        <v>139</v>
      </c>
      <c r="E64" s="8"/>
      <c r="F64" s="8"/>
      <c r="G64" s="8"/>
      <c r="H64" s="7" t="str">
        <f t="shared" si="1"/>
        <v xml:space="preserve"> </v>
      </c>
      <c r="L64" s="12"/>
    </row>
    <row r="65" spans="1:15" x14ac:dyDescent="0.25">
      <c r="A65" s="15" t="s">
        <v>89</v>
      </c>
      <c r="B65" s="21">
        <v>17</v>
      </c>
      <c r="C65" s="21">
        <v>15</v>
      </c>
      <c r="D65" s="26" t="s">
        <v>138</v>
      </c>
      <c r="E65" s="8"/>
      <c r="F65" s="8"/>
      <c r="G65" s="8"/>
      <c r="H65" s="7" t="str">
        <f t="shared" si="1"/>
        <v xml:space="preserve"> </v>
      </c>
      <c r="L65" s="11">
        <f>SUMIFS($B$10:$B$134,$C$10:$C$134,C65)</f>
        <v>112</v>
      </c>
    </row>
    <row r="66" spans="1:15" s="6" customFormat="1" x14ac:dyDescent="0.25">
      <c r="A66" s="10" t="s">
        <v>35</v>
      </c>
      <c r="B66" s="22">
        <v>42</v>
      </c>
      <c r="C66" s="22">
        <v>15</v>
      </c>
      <c r="D66" s="27" t="s">
        <v>139</v>
      </c>
      <c r="E66" s="8"/>
      <c r="F66" s="8"/>
      <c r="G66" s="8"/>
      <c r="H66" s="7" t="str">
        <f t="shared" si="1"/>
        <v xml:space="preserve"> </v>
      </c>
      <c r="L66" s="12"/>
    </row>
    <row r="67" spans="1:15" s="6" customFormat="1" x14ac:dyDescent="0.25">
      <c r="A67" s="10" t="s">
        <v>44</v>
      </c>
      <c r="B67" s="22">
        <v>15</v>
      </c>
      <c r="C67" s="22">
        <v>15</v>
      </c>
      <c r="D67" s="27" t="s">
        <v>139</v>
      </c>
      <c r="E67" s="8"/>
      <c r="F67" s="8"/>
      <c r="G67" s="8"/>
      <c r="H67" s="7" t="str">
        <f t="shared" si="1"/>
        <v xml:space="preserve"> </v>
      </c>
      <c r="L67" s="12"/>
    </row>
    <row r="68" spans="1:15" s="6" customFormat="1" x14ac:dyDescent="0.25">
      <c r="A68" s="10" t="s">
        <v>107</v>
      </c>
      <c r="B68" s="22">
        <v>16</v>
      </c>
      <c r="C68" s="22">
        <v>15</v>
      </c>
      <c r="D68" s="27" t="s">
        <v>139</v>
      </c>
      <c r="E68" s="8"/>
      <c r="F68" s="8"/>
      <c r="G68" s="8"/>
      <c r="H68" s="7" t="str">
        <f t="shared" si="1"/>
        <v xml:space="preserve"> </v>
      </c>
      <c r="L68" s="12"/>
    </row>
    <row r="69" spans="1:15" s="6" customFormat="1" x14ac:dyDescent="0.25">
      <c r="A69" s="10" t="s">
        <v>81</v>
      </c>
      <c r="B69" s="22">
        <v>3</v>
      </c>
      <c r="C69" s="22">
        <v>15</v>
      </c>
      <c r="D69" s="27" t="s">
        <v>139</v>
      </c>
      <c r="E69" s="8"/>
      <c r="F69" s="8"/>
      <c r="G69" s="8"/>
      <c r="H69" s="7" t="str">
        <f t="shared" si="1"/>
        <v xml:space="preserve"> </v>
      </c>
      <c r="L69" s="12"/>
    </row>
    <row r="70" spans="1:15" s="9" customFormat="1" x14ac:dyDescent="0.25">
      <c r="A70" s="10" t="s">
        <v>109</v>
      </c>
      <c r="B70" s="22">
        <v>19</v>
      </c>
      <c r="C70" s="22">
        <v>15</v>
      </c>
      <c r="D70" s="27" t="s">
        <v>139</v>
      </c>
      <c r="E70" s="8"/>
      <c r="F70" s="8"/>
      <c r="G70" s="8"/>
      <c r="H70" s="7" t="str">
        <f t="shared" si="1"/>
        <v xml:space="preserve"> </v>
      </c>
      <c r="I70" s="6"/>
      <c r="L70" s="11"/>
    </row>
    <row r="71" spans="1:15" x14ac:dyDescent="0.25">
      <c r="A71" s="15" t="s">
        <v>76</v>
      </c>
      <c r="B71" s="21">
        <v>41</v>
      </c>
      <c r="C71" s="21">
        <v>16</v>
      </c>
      <c r="D71" s="26" t="s">
        <v>138</v>
      </c>
      <c r="E71" s="8"/>
      <c r="F71" s="8"/>
      <c r="G71" s="8" t="s">
        <v>127</v>
      </c>
      <c r="H71" s="7" t="str">
        <f t="shared" si="1"/>
        <v xml:space="preserve"> </v>
      </c>
      <c r="J71" s="9"/>
      <c r="K71" s="9"/>
      <c r="L71" s="11">
        <f>SUMIFS($B$10:$B$134,$C$10:$C$134,C71)</f>
        <v>157</v>
      </c>
      <c r="M71" s="9"/>
      <c r="N71" s="9"/>
      <c r="O71" s="9"/>
    </row>
    <row r="72" spans="1:15" s="6" customFormat="1" x14ac:dyDescent="0.25">
      <c r="A72" s="10" t="s">
        <v>66</v>
      </c>
      <c r="B72" s="22">
        <v>11</v>
      </c>
      <c r="C72" s="22">
        <v>16</v>
      </c>
      <c r="D72" s="27" t="s">
        <v>139</v>
      </c>
      <c r="E72" s="8"/>
      <c r="F72" s="8"/>
      <c r="G72" s="8" t="s">
        <v>127</v>
      </c>
      <c r="H72" s="7" t="str">
        <f t="shared" si="1"/>
        <v xml:space="preserve"> </v>
      </c>
      <c r="L72" s="12"/>
    </row>
    <row r="73" spans="1:15" s="6" customFormat="1" x14ac:dyDescent="0.25">
      <c r="A73" s="10" t="s">
        <v>47</v>
      </c>
      <c r="B73" s="22">
        <v>36</v>
      </c>
      <c r="C73" s="22">
        <v>16</v>
      </c>
      <c r="D73" s="27" t="s">
        <v>139</v>
      </c>
      <c r="E73" s="8"/>
      <c r="F73" s="8"/>
      <c r="G73" s="8" t="s">
        <v>127</v>
      </c>
      <c r="H73" s="7" t="str">
        <f t="shared" si="1"/>
        <v xml:space="preserve"> </v>
      </c>
      <c r="L73" s="12"/>
    </row>
    <row r="74" spans="1:15" s="6" customFormat="1" x14ac:dyDescent="0.25">
      <c r="A74" s="10" t="s">
        <v>45</v>
      </c>
      <c r="B74" s="22">
        <v>30</v>
      </c>
      <c r="C74" s="22">
        <v>16</v>
      </c>
      <c r="D74" s="27" t="s">
        <v>139</v>
      </c>
      <c r="E74" s="8"/>
      <c r="F74" s="8"/>
      <c r="G74" s="8" t="s">
        <v>127</v>
      </c>
      <c r="H74" s="7" t="str">
        <f t="shared" ref="H74:H95" si="2">IF(D74="CENTRU",SUMIF($C$10:$C$134,C74,$B$10:$B$134)," ")</f>
        <v xml:space="preserve"> </v>
      </c>
      <c r="L74" s="12"/>
    </row>
    <row r="75" spans="1:15" s="6" customFormat="1" x14ac:dyDescent="0.25">
      <c r="A75" s="10" t="s">
        <v>60</v>
      </c>
      <c r="B75" s="22">
        <v>12</v>
      </c>
      <c r="C75" s="22">
        <v>16</v>
      </c>
      <c r="D75" s="27" t="s">
        <v>139</v>
      </c>
      <c r="E75" s="8"/>
      <c r="F75" s="8"/>
      <c r="G75" s="8" t="s">
        <v>127</v>
      </c>
      <c r="H75" s="7" t="str">
        <f t="shared" si="2"/>
        <v xml:space="preserve"> </v>
      </c>
      <c r="L75" s="12"/>
    </row>
    <row r="76" spans="1:15" s="6" customFormat="1" x14ac:dyDescent="0.25">
      <c r="A76" s="10" t="s">
        <v>77</v>
      </c>
      <c r="B76" s="22">
        <v>3</v>
      </c>
      <c r="C76" s="22">
        <v>16</v>
      </c>
      <c r="D76" s="27" t="s">
        <v>139</v>
      </c>
      <c r="E76" s="8"/>
      <c r="F76" s="8"/>
      <c r="G76" s="8" t="s">
        <v>127</v>
      </c>
      <c r="H76" s="7" t="str">
        <f t="shared" si="2"/>
        <v xml:space="preserve"> </v>
      </c>
      <c r="L76" s="12"/>
    </row>
    <row r="77" spans="1:15" s="6" customFormat="1" x14ac:dyDescent="0.25">
      <c r="A77" s="10" t="s">
        <v>116</v>
      </c>
      <c r="B77" s="22">
        <v>24</v>
      </c>
      <c r="C77" s="22">
        <v>16</v>
      </c>
      <c r="D77" s="27" t="s">
        <v>139</v>
      </c>
      <c r="E77" s="8"/>
      <c r="F77" s="8"/>
      <c r="G77" s="8" t="s">
        <v>127</v>
      </c>
      <c r="H77" s="7" t="str">
        <f t="shared" si="2"/>
        <v xml:space="preserve"> </v>
      </c>
      <c r="L77" s="12"/>
    </row>
    <row r="78" spans="1:15" x14ac:dyDescent="0.25">
      <c r="A78" s="15" t="s">
        <v>70</v>
      </c>
      <c r="B78" s="21">
        <v>34</v>
      </c>
      <c r="C78" s="21">
        <v>17</v>
      </c>
      <c r="D78" s="26" t="s">
        <v>138</v>
      </c>
      <c r="E78" s="8"/>
      <c r="F78" s="8"/>
      <c r="G78" s="8"/>
      <c r="H78" s="7" t="str">
        <f t="shared" si="2"/>
        <v xml:space="preserve"> </v>
      </c>
      <c r="L78" s="11">
        <f>SUMIFS($B$10:$B$134,$C$10:$C$134,C78)</f>
        <v>86</v>
      </c>
    </row>
    <row r="79" spans="1:15" s="6" customFormat="1" x14ac:dyDescent="0.25">
      <c r="A79" s="10" t="s">
        <v>68</v>
      </c>
      <c r="B79" s="22">
        <v>9</v>
      </c>
      <c r="C79" s="22">
        <v>17</v>
      </c>
      <c r="D79" s="27" t="s">
        <v>139</v>
      </c>
      <c r="E79" s="8"/>
      <c r="F79" s="8"/>
      <c r="G79" s="8"/>
      <c r="H79" s="7" t="str">
        <f t="shared" si="2"/>
        <v xml:space="preserve"> </v>
      </c>
      <c r="L79" s="12"/>
    </row>
    <row r="80" spans="1:15" s="6" customFormat="1" x14ac:dyDescent="0.25">
      <c r="A80" s="10" t="s">
        <v>108</v>
      </c>
      <c r="B80" s="22">
        <v>26</v>
      </c>
      <c r="C80" s="22">
        <v>17</v>
      </c>
      <c r="D80" s="27" t="s">
        <v>139</v>
      </c>
      <c r="E80" s="8"/>
      <c r="F80" s="8"/>
      <c r="G80" s="8"/>
      <c r="H80" s="7" t="str">
        <f t="shared" si="2"/>
        <v xml:space="preserve"> </v>
      </c>
      <c r="L80" s="12"/>
    </row>
    <row r="81" spans="1:15" s="6" customFormat="1" x14ac:dyDescent="0.25">
      <c r="A81" s="10" t="s">
        <v>33</v>
      </c>
      <c r="B81" s="22">
        <v>9</v>
      </c>
      <c r="C81" s="22">
        <v>17</v>
      </c>
      <c r="D81" s="27" t="s">
        <v>139</v>
      </c>
      <c r="E81" s="8"/>
      <c r="F81" s="8"/>
      <c r="G81" s="8"/>
      <c r="H81" s="7" t="str">
        <f t="shared" si="2"/>
        <v xml:space="preserve"> </v>
      </c>
      <c r="L81" s="12"/>
    </row>
    <row r="82" spans="1:15" s="9" customFormat="1" x14ac:dyDescent="0.25">
      <c r="A82" s="10" t="s">
        <v>58</v>
      </c>
      <c r="B82" s="22">
        <v>8</v>
      </c>
      <c r="C82" s="22">
        <v>17</v>
      </c>
      <c r="D82" s="27" t="s">
        <v>139</v>
      </c>
      <c r="E82" s="8"/>
      <c r="F82" s="8"/>
      <c r="G82" s="8"/>
      <c r="H82" s="7" t="str">
        <f t="shared" si="2"/>
        <v xml:space="preserve"> </v>
      </c>
      <c r="I82" s="6"/>
      <c r="L82" s="11"/>
    </row>
    <row r="83" spans="1:15" x14ac:dyDescent="0.25">
      <c r="A83" s="15" t="s">
        <v>93</v>
      </c>
      <c r="B83" s="21">
        <v>20</v>
      </c>
      <c r="C83" s="21">
        <v>18</v>
      </c>
      <c r="D83" s="26" t="s">
        <v>138</v>
      </c>
      <c r="E83" s="8"/>
      <c r="F83" s="8"/>
      <c r="G83" s="8"/>
      <c r="H83" s="7" t="str">
        <f t="shared" si="2"/>
        <v xml:space="preserve"> </v>
      </c>
      <c r="L83" s="11">
        <f>SUMIFS($B$10:$B$134,$C$10:$C$134,C83)</f>
        <v>91</v>
      </c>
    </row>
    <row r="84" spans="1:15" s="6" customFormat="1" x14ac:dyDescent="0.25">
      <c r="A84" s="10" t="s">
        <v>52</v>
      </c>
      <c r="B84" s="22">
        <v>12</v>
      </c>
      <c r="C84" s="22">
        <v>18</v>
      </c>
      <c r="D84" s="27" t="s">
        <v>139</v>
      </c>
      <c r="E84" s="8"/>
      <c r="F84" s="8"/>
      <c r="G84" s="8"/>
      <c r="H84" s="7" t="str">
        <f t="shared" si="2"/>
        <v xml:space="preserve"> </v>
      </c>
      <c r="L84" s="12"/>
    </row>
    <row r="85" spans="1:15" s="6" customFormat="1" x14ac:dyDescent="0.25">
      <c r="A85" s="10" t="s">
        <v>53</v>
      </c>
      <c r="B85" s="22">
        <v>26</v>
      </c>
      <c r="C85" s="22">
        <v>18</v>
      </c>
      <c r="D85" s="27" t="s">
        <v>139</v>
      </c>
      <c r="E85" s="8"/>
      <c r="F85" s="8"/>
      <c r="G85" s="8"/>
      <c r="H85" s="7" t="str">
        <f t="shared" si="2"/>
        <v xml:space="preserve"> </v>
      </c>
      <c r="L85" s="12"/>
    </row>
    <row r="86" spans="1:15" s="6" customFormat="1" x14ac:dyDescent="0.25">
      <c r="A86" s="10" t="s">
        <v>64</v>
      </c>
      <c r="B86" s="22">
        <v>16</v>
      </c>
      <c r="C86" s="22">
        <v>18</v>
      </c>
      <c r="D86" s="27" t="s">
        <v>139</v>
      </c>
      <c r="E86" s="8"/>
      <c r="F86" s="8"/>
      <c r="G86" s="8"/>
      <c r="H86" s="7" t="str">
        <f t="shared" si="2"/>
        <v xml:space="preserve"> </v>
      </c>
      <c r="L86" s="12"/>
    </row>
    <row r="87" spans="1:15" s="9" customFormat="1" x14ac:dyDescent="0.25">
      <c r="A87" s="10" t="s">
        <v>83</v>
      </c>
      <c r="B87" s="22">
        <v>17</v>
      </c>
      <c r="C87" s="22">
        <v>18</v>
      </c>
      <c r="D87" s="27" t="s">
        <v>139</v>
      </c>
      <c r="E87" s="8"/>
      <c r="F87" s="8"/>
      <c r="G87" s="8"/>
      <c r="H87" s="7" t="str">
        <f t="shared" si="2"/>
        <v xml:space="preserve"> </v>
      </c>
      <c r="I87" s="6"/>
      <c r="L87" s="11"/>
    </row>
    <row r="88" spans="1:15" x14ac:dyDescent="0.25">
      <c r="A88" s="15" t="s">
        <v>21</v>
      </c>
      <c r="B88" s="21">
        <v>59</v>
      </c>
      <c r="C88" s="21">
        <v>19</v>
      </c>
      <c r="D88" s="26" t="s">
        <v>138</v>
      </c>
      <c r="E88" s="8" t="s">
        <v>125</v>
      </c>
      <c r="F88" s="8" t="str">
        <f t="shared" ref="F88:F114" si="3">CONCATENATE(E88,C88)</f>
        <v>BM19</v>
      </c>
      <c r="G88" s="8"/>
      <c r="H88" s="7" t="str">
        <f t="shared" si="2"/>
        <v xml:space="preserve"> </v>
      </c>
      <c r="L88" s="11">
        <f>SUMIFS($B$10:$B$134,$C$10:$C$134,C88)</f>
        <v>153</v>
      </c>
    </row>
    <row r="89" spans="1:15" s="9" customFormat="1" x14ac:dyDescent="0.25">
      <c r="A89" s="10" t="s">
        <v>14</v>
      </c>
      <c r="B89" s="22">
        <v>56</v>
      </c>
      <c r="C89" s="22">
        <v>19</v>
      </c>
      <c r="D89" s="27" t="s">
        <v>139</v>
      </c>
      <c r="E89" s="8" t="s">
        <v>125</v>
      </c>
      <c r="F89" s="8" t="str">
        <f t="shared" si="3"/>
        <v>BM19</v>
      </c>
      <c r="G89" s="8"/>
      <c r="H89" s="7" t="str">
        <f t="shared" si="2"/>
        <v xml:space="preserve"> </v>
      </c>
      <c r="I89" s="6"/>
      <c r="L89" s="11"/>
    </row>
    <row r="90" spans="1:15" s="6" customFormat="1" x14ac:dyDescent="0.25">
      <c r="A90" s="10" t="s">
        <v>133</v>
      </c>
      <c r="B90" s="22">
        <v>38</v>
      </c>
      <c r="C90" s="22">
        <v>19</v>
      </c>
      <c r="D90" s="27" t="s">
        <v>139</v>
      </c>
      <c r="E90" s="8" t="s">
        <v>125</v>
      </c>
      <c r="F90" s="8" t="str">
        <f t="shared" si="3"/>
        <v>BM19</v>
      </c>
      <c r="G90" s="8"/>
      <c r="H90" s="7" t="str">
        <f t="shared" si="2"/>
        <v xml:space="preserve"> </v>
      </c>
      <c r="L90" s="12"/>
    </row>
    <row r="91" spans="1:15" x14ac:dyDescent="0.25">
      <c r="A91" s="15" t="s">
        <v>13</v>
      </c>
      <c r="B91" s="21">
        <v>45</v>
      </c>
      <c r="C91" s="21">
        <v>20</v>
      </c>
      <c r="D91" s="26" t="s">
        <v>138</v>
      </c>
      <c r="E91" s="8" t="s">
        <v>125</v>
      </c>
      <c r="F91" s="8" t="str">
        <f t="shared" si="3"/>
        <v>BM20</v>
      </c>
      <c r="G91" s="8"/>
      <c r="H91" s="7" t="str">
        <f t="shared" si="2"/>
        <v xml:space="preserve"> </v>
      </c>
      <c r="L91" s="11">
        <f>SUMIFS($B$10:$B$134,$C$10:$C$134,C91)</f>
        <v>178</v>
      </c>
    </row>
    <row r="92" spans="1:15" s="9" customFormat="1" x14ac:dyDescent="0.25">
      <c r="A92" s="10" t="s">
        <v>18</v>
      </c>
      <c r="B92" s="22">
        <v>14</v>
      </c>
      <c r="C92" s="22">
        <v>20</v>
      </c>
      <c r="D92" s="27" t="s">
        <v>139</v>
      </c>
      <c r="E92" s="8" t="s">
        <v>125</v>
      </c>
      <c r="F92" s="8" t="str">
        <f t="shared" si="3"/>
        <v>BM20</v>
      </c>
      <c r="G92" s="8"/>
      <c r="H92" s="7" t="str">
        <f t="shared" si="2"/>
        <v xml:space="preserve"> </v>
      </c>
      <c r="I92" s="6"/>
      <c r="L92" s="11"/>
    </row>
    <row r="93" spans="1:15" s="6" customFormat="1" x14ac:dyDescent="0.25">
      <c r="A93" s="10" t="s">
        <v>15</v>
      </c>
      <c r="B93" s="22">
        <v>119</v>
      </c>
      <c r="C93" s="22">
        <v>20</v>
      </c>
      <c r="D93" s="27" t="s">
        <v>139</v>
      </c>
      <c r="E93" s="8" t="s">
        <v>125</v>
      </c>
      <c r="F93" s="8" t="str">
        <f t="shared" si="3"/>
        <v>BM20</v>
      </c>
      <c r="G93" s="8"/>
      <c r="H93" s="7" t="str">
        <f t="shared" si="2"/>
        <v xml:space="preserve"> </v>
      </c>
      <c r="L93" s="12"/>
    </row>
    <row r="94" spans="1:15" x14ac:dyDescent="0.25">
      <c r="A94" s="15" t="s">
        <v>23</v>
      </c>
      <c r="B94" s="21">
        <v>87</v>
      </c>
      <c r="C94" s="21">
        <v>21</v>
      </c>
      <c r="D94" s="26" t="s">
        <v>138</v>
      </c>
      <c r="E94" s="8" t="s">
        <v>125</v>
      </c>
      <c r="F94" s="8" t="str">
        <f t="shared" si="3"/>
        <v>BM21</v>
      </c>
      <c r="G94" s="8"/>
      <c r="H94" s="7" t="str">
        <f t="shared" si="2"/>
        <v xml:space="preserve"> </v>
      </c>
      <c r="J94" s="9"/>
      <c r="K94" s="9"/>
      <c r="L94" s="11">
        <f>SUMIFS($B$10:$B$134,$C$10:$C$134,C94)</f>
        <v>146</v>
      </c>
      <c r="M94" s="9"/>
      <c r="N94" s="9"/>
      <c r="O94" s="9"/>
    </row>
    <row r="95" spans="1:15" s="6" customFormat="1" x14ac:dyDescent="0.25">
      <c r="A95" s="10" t="s">
        <v>11</v>
      </c>
      <c r="B95" s="22">
        <v>4</v>
      </c>
      <c r="C95" s="22">
        <v>21</v>
      </c>
      <c r="D95" s="27" t="s">
        <v>139</v>
      </c>
      <c r="E95" s="8" t="s">
        <v>125</v>
      </c>
      <c r="F95" s="8" t="str">
        <f t="shared" si="3"/>
        <v>BM21</v>
      </c>
      <c r="G95" s="8"/>
      <c r="H95" s="7" t="str">
        <f t="shared" si="2"/>
        <v xml:space="preserve"> </v>
      </c>
      <c r="L95" s="12"/>
    </row>
    <row r="96" spans="1:15" s="9" customFormat="1" x14ac:dyDescent="0.25">
      <c r="A96" s="10" t="s">
        <v>29</v>
      </c>
      <c r="B96" s="22">
        <v>55</v>
      </c>
      <c r="C96" s="22">
        <v>21</v>
      </c>
      <c r="D96" s="27" t="s">
        <v>139</v>
      </c>
      <c r="E96" s="8" t="s">
        <v>125</v>
      </c>
      <c r="F96" s="8" t="str">
        <f t="shared" si="3"/>
        <v>BM21</v>
      </c>
      <c r="G96" s="8"/>
      <c r="H96" s="7"/>
      <c r="I96" s="6"/>
      <c r="L96" s="11"/>
    </row>
    <row r="97" spans="1:15" x14ac:dyDescent="0.25">
      <c r="A97" s="15" t="s">
        <v>6</v>
      </c>
      <c r="B97" s="21">
        <v>58</v>
      </c>
      <c r="C97" s="21">
        <v>22</v>
      </c>
      <c r="D97" s="26" t="s">
        <v>138</v>
      </c>
      <c r="E97" s="8" t="s">
        <v>125</v>
      </c>
      <c r="F97" s="8" t="str">
        <f t="shared" si="3"/>
        <v>BM22</v>
      </c>
      <c r="G97" s="8"/>
      <c r="H97" s="7" t="str">
        <f t="shared" ref="H97:H134" si="4">IF(D97="CENTRU",SUMIF($C$10:$C$134,C97,$B$10:$B$134)," ")</f>
        <v xml:space="preserve"> </v>
      </c>
      <c r="L97" s="11">
        <f>SUMIFS($B$10:$B$134,$C$10:$C$134,C97)</f>
        <v>144</v>
      </c>
    </row>
    <row r="98" spans="1:15" s="6" customFormat="1" x14ac:dyDescent="0.25">
      <c r="A98" s="10" t="s">
        <v>7</v>
      </c>
      <c r="B98" s="22">
        <v>59</v>
      </c>
      <c r="C98" s="22">
        <v>22</v>
      </c>
      <c r="D98" s="27" t="s">
        <v>139</v>
      </c>
      <c r="E98" s="8" t="s">
        <v>125</v>
      </c>
      <c r="F98" s="8" t="str">
        <f t="shared" si="3"/>
        <v>BM22</v>
      </c>
      <c r="G98" s="8"/>
      <c r="H98" s="7" t="str">
        <f t="shared" si="4"/>
        <v xml:space="preserve"> </v>
      </c>
      <c r="L98" s="12"/>
    </row>
    <row r="99" spans="1:15" s="6" customFormat="1" x14ac:dyDescent="0.25">
      <c r="A99" s="10" t="s">
        <v>9</v>
      </c>
      <c r="B99" s="22">
        <v>12</v>
      </c>
      <c r="C99" s="22">
        <v>22</v>
      </c>
      <c r="D99" s="27" t="s">
        <v>139</v>
      </c>
      <c r="E99" s="8" t="s">
        <v>125</v>
      </c>
      <c r="F99" s="8" t="str">
        <f t="shared" si="3"/>
        <v>BM22</v>
      </c>
      <c r="G99" s="8"/>
      <c r="H99" s="7" t="str">
        <f t="shared" si="4"/>
        <v xml:space="preserve"> </v>
      </c>
      <c r="L99" s="12"/>
    </row>
    <row r="100" spans="1:15" s="6" customFormat="1" x14ac:dyDescent="0.25">
      <c r="A100" s="10" t="s">
        <v>16</v>
      </c>
      <c r="B100" s="22">
        <v>15</v>
      </c>
      <c r="C100" s="22">
        <v>22</v>
      </c>
      <c r="D100" s="27" t="s">
        <v>139</v>
      </c>
      <c r="E100" s="8" t="s">
        <v>125</v>
      </c>
      <c r="F100" s="8" t="str">
        <f t="shared" si="3"/>
        <v>BM22</v>
      </c>
      <c r="G100" s="8"/>
      <c r="H100" s="7" t="str">
        <f t="shared" si="4"/>
        <v xml:space="preserve"> </v>
      </c>
      <c r="L100" s="12"/>
    </row>
    <row r="101" spans="1:15" x14ac:dyDescent="0.25">
      <c r="A101" s="15" t="s">
        <v>19</v>
      </c>
      <c r="B101" s="21">
        <v>103</v>
      </c>
      <c r="C101" s="21">
        <v>23</v>
      </c>
      <c r="D101" s="26" t="s">
        <v>138</v>
      </c>
      <c r="E101" s="8" t="s">
        <v>125</v>
      </c>
      <c r="F101" s="8" t="str">
        <f t="shared" si="3"/>
        <v>BM23</v>
      </c>
      <c r="G101" s="8"/>
      <c r="H101" s="7" t="str">
        <f t="shared" si="4"/>
        <v xml:space="preserve"> </v>
      </c>
      <c r="J101" s="9"/>
      <c r="K101" s="9"/>
      <c r="L101" s="11">
        <f>SUMIFS($B$10:$B$134,$C$10:$C$134,C101)</f>
        <v>155</v>
      </c>
      <c r="M101" s="9"/>
      <c r="N101" s="9"/>
      <c r="O101" s="9"/>
    </row>
    <row r="102" spans="1:15" s="6" customFormat="1" x14ac:dyDescent="0.25">
      <c r="A102" s="10" t="s">
        <v>8</v>
      </c>
      <c r="B102" s="22">
        <v>52</v>
      </c>
      <c r="C102" s="22">
        <v>23</v>
      </c>
      <c r="D102" s="27" t="s">
        <v>139</v>
      </c>
      <c r="E102" s="8" t="s">
        <v>125</v>
      </c>
      <c r="F102" s="8" t="str">
        <f t="shared" si="3"/>
        <v>BM23</v>
      </c>
      <c r="G102" s="8"/>
      <c r="H102" s="7" t="str">
        <f t="shared" si="4"/>
        <v xml:space="preserve"> </v>
      </c>
      <c r="L102" s="12"/>
    </row>
    <row r="103" spans="1:15" x14ac:dyDescent="0.25">
      <c r="A103" s="15" t="s">
        <v>25</v>
      </c>
      <c r="B103" s="21">
        <v>69</v>
      </c>
      <c r="C103" s="21">
        <v>24</v>
      </c>
      <c r="D103" s="26" t="s">
        <v>138</v>
      </c>
      <c r="E103" s="8" t="s">
        <v>125</v>
      </c>
      <c r="F103" s="8" t="str">
        <f t="shared" si="3"/>
        <v>BM24</v>
      </c>
      <c r="G103" s="8"/>
      <c r="H103" s="7" t="str">
        <f t="shared" si="4"/>
        <v xml:space="preserve"> </v>
      </c>
      <c r="L103" s="11">
        <f>SUMIFS($B$10:$B$134,$C$10:$C$134,C103)</f>
        <v>143</v>
      </c>
    </row>
    <row r="104" spans="1:15" s="6" customFormat="1" x14ac:dyDescent="0.25">
      <c r="A104" s="10" t="s">
        <v>4</v>
      </c>
      <c r="B104" s="22">
        <v>12</v>
      </c>
      <c r="C104" s="22">
        <v>24</v>
      </c>
      <c r="D104" s="27" t="s">
        <v>139</v>
      </c>
      <c r="E104" s="8" t="s">
        <v>125</v>
      </c>
      <c r="F104" s="8" t="str">
        <f t="shared" si="3"/>
        <v>BM24</v>
      </c>
      <c r="G104" s="8"/>
      <c r="H104" s="7" t="str">
        <f t="shared" si="4"/>
        <v xml:space="preserve"> </v>
      </c>
      <c r="L104" s="12"/>
    </row>
    <row r="105" spans="1:15" s="9" customFormat="1" x14ac:dyDescent="0.25">
      <c r="A105" s="10" t="s">
        <v>20</v>
      </c>
      <c r="B105" s="22">
        <v>17</v>
      </c>
      <c r="C105" s="22">
        <v>24</v>
      </c>
      <c r="D105" s="27" t="s">
        <v>139</v>
      </c>
      <c r="E105" s="8" t="s">
        <v>125</v>
      </c>
      <c r="F105" s="8" t="str">
        <f t="shared" si="3"/>
        <v>BM24</v>
      </c>
      <c r="G105" s="8"/>
      <c r="H105" s="7" t="str">
        <f t="shared" si="4"/>
        <v xml:space="preserve"> </v>
      </c>
      <c r="I105" s="6"/>
      <c r="L105" s="11"/>
    </row>
    <row r="106" spans="1:15" s="6" customFormat="1" x14ac:dyDescent="0.25">
      <c r="A106" s="10" t="s">
        <v>22</v>
      </c>
      <c r="B106" s="22">
        <v>14</v>
      </c>
      <c r="C106" s="22">
        <v>24</v>
      </c>
      <c r="D106" s="27" t="s">
        <v>139</v>
      </c>
      <c r="E106" s="8" t="s">
        <v>125</v>
      </c>
      <c r="F106" s="8" t="str">
        <f t="shared" si="3"/>
        <v>BM24</v>
      </c>
      <c r="G106" s="8"/>
      <c r="H106" s="7" t="str">
        <f t="shared" si="4"/>
        <v xml:space="preserve"> </v>
      </c>
      <c r="L106" s="12"/>
    </row>
    <row r="107" spans="1:15" s="6" customFormat="1" x14ac:dyDescent="0.25">
      <c r="A107" s="10" t="s">
        <v>27</v>
      </c>
      <c r="B107" s="22">
        <v>31</v>
      </c>
      <c r="C107" s="22">
        <v>24</v>
      </c>
      <c r="D107" s="27" t="s">
        <v>139</v>
      </c>
      <c r="E107" s="8" t="s">
        <v>125</v>
      </c>
      <c r="F107" s="8" t="str">
        <f t="shared" si="3"/>
        <v>BM24</v>
      </c>
      <c r="G107" s="8"/>
      <c r="H107" s="7" t="str">
        <f t="shared" si="4"/>
        <v xml:space="preserve"> </v>
      </c>
      <c r="L107" s="12"/>
    </row>
    <row r="108" spans="1:15" x14ac:dyDescent="0.25">
      <c r="A108" s="15" t="s">
        <v>24</v>
      </c>
      <c r="B108" s="21">
        <v>31</v>
      </c>
      <c r="C108" s="21">
        <v>25</v>
      </c>
      <c r="D108" s="26" t="s">
        <v>138</v>
      </c>
      <c r="E108" s="8" t="s">
        <v>125</v>
      </c>
      <c r="F108" s="8" t="str">
        <f t="shared" si="3"/>
        <v>BM25</v>
      </c>
      <c r="G108" s="8"/>
      <c r="H108" s="7" t="str">
        <f t="shared" si="4"/>
        <v xml:space="preserve"> </v>
      </c>
      <c r="L108" s="11">
        <f>SUMIFS($B$10:$B$134,$C$10:$C$134,C108)</f>
        <v>131</v>
      </c>
    </row>
    <row r="109" spans="1:15" s="6" customFormat="1" x14ac:dyDescent="0.25">
      <c r="A109" s="10" t="s">
        <v>12</v>
      </c>
      <c r="B109" s="22">
        <v>49</v>
      </c>
      <c r="C109" s="22">
        <v>25</v>
      </c>
      <c r="D109" s="27" t="s">
        <v>139</v>
      </c>
      <c r="E109" s="8" t="s">
        <v>125</v>
      </c>
      <c r="F109" s="8" t="str">
        <f t="shared" si="3"/>
        <v>BM25</v>
      </c>
      <c r="G109" s="8"/>
      <c r="H109" s="7" t="str">
        <f t="shared" si="4"/>
        <v xml:space="preserve"> </v>
      </c>
      <c r="L109" s="12"/>
    </row>
    <row r="110" spans="1:15" s="6" customFormat="1" x14ac:dyDescent="0.25">
      <c r="A110" s="10" t="s">
        <v>10</v>
      </c>
      <c r="B110" s="22">
        <v>38</v>
      </c>
      <c r="C110" s="22">
        <v>25</v>
      </c>
      <c r="D110" s="27" t="s">
        <v>139</v>
      </c>
      <c r="E110" s="8" t="s">
        <v>125</v>
      </c>
      <c r="F110" s="8" t="str">
        <f t="shared" si="3"/>
        <v>BM25</v>
      </c>
      <c r="G110" s="8"/>
      <c r="H110" s="7" t="str">
        <f t="shared" si="4"/>
        <v xml:space="preserve"> </v>
      </c>
      <c r="L110" s="12"/>
    </row>
    <row r="111" spans="1:15" s="9" customFormat="1" x14ac:dyDescent="0.25">
      <c r="A111" s="10" t="s">
        <v>82</v>
      </c>
      <c r="B111" s="22">
        <v>13</v>
      </c>
      <c r="C111" s="22">
        <v>25</v>
      </c>
      <c r="D111" s="27" t="s">
        <v>139</v>
      </c>
      <c r="E111" s="8" t="s">
        <v>125</v>
      </c>
      <c r="F111" s="8" t="str">
        <f t="shared" si="3"/>
        <v>BM25</v>
      </c>
      <c r="G111" s="8"/>
      <c r="H111" s="7" t="str">
        <f t="shared" si="4"/>
        <v xml:space="preserve"> </v>
      </c>
      <c r="I111" s="6"/>
      <c r="L111" s="11"/>
    </row>
    <row r="112" spans="1:15" x14ac:dyDescent="0.25">
      <c r="A112" s="15" t="s">
        <v>28</v>
      </c>
      <c r="B112" s="21">
        <v>41</v>
      </c>
      <c r="C112" s="21">
        <v>26</v>
      </c>
      <c r="D112" s="26" t="s">
        <v>138</v>
      </c>
      <c r="E112" s="8" t="s">
        <v>125</v>
      </c>
      <c r="F112" s="8" t="str">
        <f t="shared" si="3"/>
        <v>BM26</v>
      </c>
      <c r="G112" s="8"/>
      <c r="H112" s="7" t="str">
        <f t="shared" si="4"/>
        <v xml:space="preserve"> </v>
      </c>
      <c r="L112" s="11">
        <f>SUMIFS($B$10:$B$134,$C$10:$C$134,C112)</f>
        <v>97</v>
      </c>
    </row>
    <row r="113" spans="1:15" s="6" customFormat="1" x14ac:dyDescent="0.25">
      <c r="A113" s="10" t="s">
        <v>67</v>
      </c>
      <c r="B113" s="22">
        <v>13</v>
      </c>
      <c r="C113" s="22">
        <v>26</v>
      </c>
      <c r="D113" s="27" t="s">
        <v>139</v>
      </c>
      <c r="E113" s="8" t="s">
        <v>125</v>
      </c>
      <c r="F113" s="8" t="str">
        <f t="shared" si="3"/>
        <v>BM26</v>
      </c>
      <c r="G113" s="8"/>
      <c r="H113" s="7" t="str">
        <f t="shared" si="4"/>
        <v xml:space="preserve"> </v>
      </c>
      <c r="L113" s="12"/>
    </row>
    <row r="114" spans="1:15" s="9" customFormat="1" x14ac:dyDescent="0.25">
      <c r="A114" s="10" t="s">
        <v>26</v>
      </c>
      <c r="B114" s="8">
        <v>43</v>
      </c>
      <c r="C114" s="8">
        <v>26</v>
      </c>
      <c r="D114" s="27" t="s">
        <v>139</v>
      </c>
      <c r="E114" s="8" t="s">
        <v>125</v>
      </c>
      <c r="F114" s="8" t="str">
        <f t="shared" si="3"/>
        <v>BM26</v>
      </c>
      <c r="G114" s="8"/>
      <c r="H114" s="7" t="str">
        <f t="shared" si="4"/>
        <v xml:space="preserve"> </v>
      </c>
      <c r="I114" s="6"/>
      <c r="L114" s="11"/>
    </row>
    <row r="115" spans="1:15" x14ac:dyDescent="0.25">
      <c r="A115" s="15" t="s">
        <v>17</v>
      </c>
      <c r="B115" s="16">
        <v>85</v>
      </c>
      <c r="C115" s="16">
        <v>27</v>
      </c>
      <c r="D115" s="26" t="s">
        <v>138</v>
      </c>
      <c r="E115" s="8" t="s">
        <v>125</v>
      </c>
      <c r="F115" s="8" t="str">
        <f>CONCATENATE(E116,C116)</f>
        <v>BM27</v>
      </c>
      <c r="G115" s="8"/>
      <c r="H115" s="7" t="e">
        <f>IF(#REF!="CENTRU",SUMIF($C$10:$C$134,C116,$B$10:$B$134)," ")</f>
        <v>#REF!</v>
      </c>
      <c r="J115" s="17"/>
      <c r="K115" s="17"/>
      <c r="L115" s="11">
        <f>SUMIFS($B$10:$B$134,$C$10:$C$134,C115)</f>
        <v>156</v>
      </c>
      <c r="M115" s="17"/>
      <c r="N115" s="17"/>
      <c r="O115" s="9"/>
    </row>
    <row r="116" spans="1:15" s="6" customFormat="1" x14ac:dyDescent="0.25">
      <c r="A116" s="19" t="s">
        <v>5</v>
      </c>
      <c r="B116" s="20">
        <v>71</v>
      </c>
      <c r="C116" s="20">
        <v>27</v>
      </c>
      <c r="D116" s="27" t="s">
        <v>139</v>
      </c>
      <c r="E116" s="8" t="s">
        <v>125</v>
      </c>
      <c r="F116" s="8" t="str">
        <f>CONCATENATE(E115,C115)</f>
        <v>BM27</v>
      </c>
      <c r="G116" s="8"/>
      <c r="H116" s="7" t="str">
        <f>IF(D116="CENTRU",SUMIF($C$10:$C$134,C115,$B$10:$B$134)," ")</f>
        <v xml:space="preserve"> </v>
      </c>
      <c r="L116" s="12"/>
    </row>
    <row r="117" spans="1:15" x14ac:dyDescent="0.25">
      <c r="A117" s="15" t="s">
        <v>114</v>
      </c>
      <c r="B117" s="16">
        <v>48</v>
      </c>
      <c r="C117" s="16">
        <v>28</v>
      </c>
      <c r="D117" s="26" t="s">
        <v>138</v>
      </c>
      <c r="E117" s="8" t="s">
        <v>126</v>
      </c>
      <c r="F117" s="8"/>
      <c r="G117" s="8"/>
      <c r="H117" s="7" t="str">
        <f>IF(D115="CENTRU",SUMIF($C$10:$C$134,C117,$B$10:$B$134)," ")</f>
        <v xml:space="preserve"> </v>
      </c>
      <c r="L117" s="11">
        <f>SUMIFS($B$10:$B$134,$C$10:$C$134,C117)</f>
        <v>163</v>
      </c>
    </row>
    <row r="118" spans="1:15" s="6" customFormat="1" x14ac:dyDescent="0.25">
      <c r="A118" s="10" t="s">
        <v>112</v>
      </c>
      <c r="B118" s="22">
        <v>15</v>
      </c>
      <c r="C118" s="22">
        <v>28</v>
      </c>
      <c r="D118" s="27" t="s">
        <v>139</v>
      </c>
      <c r="E118" s="8" t="s">
        <v>126</v>
      </c>
      <c r="F118" s="8"/>
      <c r="G118" s="8"/>
      <c r="H118" s="7" t="str">
        <f t="shared" si="4"/>
        <v xml:space="preserve"> </v>
      </c>
      <c r="L118" s="12"/>
    </row>
    <row r="119" spans="1:15" s="9" customFormat="1" x14ac:dyDescent="0.25">
      <c r="A119" s="10" t="s">
        <v>113</v>
      </c>
      <c r="B119" s="22">
        <v>52</v>
      </c>
      <c r="C119" s="22">
        <v>28</v>
      </c>
      <c r="D119" s="27" t="s">
        <v>139</v>
      </c>
      <c r="E119" s="8" t="s">
        <v>126</v>
      </c>
      <c r="F119" s="8"/>
      <c r="G119" s="8"/>
      <c r="H119" s="7" t="str">
        <f t="shared" si="4"/>
        <v xml:space="preserve"> </v>
      </c>
      <c r="I119" s="6"/>
      <c r="L119" s="11"/>
    </row>
    <row r="120" spans="1:15" s="6" customFormat="1" x14ac:dyDescent="0.25">
      <c r="A120" s="10" t="s">
        <v>86</v>
      </c>
      <c r="B120" s="22">
        <v>26</v>
      </c>
      <c r="C120" s="22">
        <v>28</v>
      </c>
      <c r="D120" s="27" t="s">
        <v>139</v>
      </c>
      <c r="E120" s="8" t="s">
        <v>126</v>
      </c>
      <c r="F120" s="8"/>
      <c r="G120" s="8"/>
      <c r="H120" s="7" t="str">
        <f t="shared" si="4"/>
        <v xml:space="preserve"> </v>
      </c>
      <c r="L120" s="12"/>
    </row>
    <row r="121" spans="1:15" s="6" customFormat="1" x14ac:dyDescent="0.25">
      <c r="A121" s="10" t="s">
        <v>59</v>
      </c>
      <c r="B121" s="22">
        <v>3</v>
      </c>
      <c r="C121" s="22">
        <v>28</v>
      </c>
      <c r="D121" s="27" t="s">
        <v>139</v>
      </c>
      <c r="E121" s="8" t="s">
        <v>126</v>
      </c>
      <c r="F121" s="8"/>
      <c r="G121" s="8"/>
      <c r="H121" s="7" t="str">
        <f t="shared" si="4"/>
        <v xml:space="preserve"> </v>
      </c>
      <c r="L121" s="12"/>
    </row>
    <row r="122" spans="1:15" s="6" customFormat="1" x14ac:dyDescent="0.25">
      <c r="A122" s="10" t="s">
        <v>55</v>
      </c>
      <c r="B122" s="22">
        <v>11</v>
      </c>
      <c r="C122" s="22">
        <v>28</v>
      </c>
      <c r="D122" s="27" t="s">
        <v>139</v>
      </c>
      <c r="E122" s="8" t="s">
        <v>126</v>
      </c>
      <c r="F122" s="8"/>
      <c r="G122" s="8"/>
      <c r="H122" s="7" t="str">
        <f t="shared" si="4"/>
        <v xml:space="preserve"> </v>
      </c>
      <c r="L122" s="12"/>
    </row>
    <row r="123" spans="1:15" s="6" customFormat="1" x14ac:dyDescent="0.25">
      <c r="A123" s="10" t="s">
        <v>119</v>
      </c>
      <c r="B123" s="22">
        <v>8</v>
      </c>
      <c r="C123" s="22">
        <v>28</v>
      </c>
      <c r="D123" s="27" t="s">
        <v>139</v>
      </c>
      <c r="E123" s="8" t="s">
        <v>126</v>
      </c>
      <c r="F123" s="8"/>
      <c r="G123" s="8"/>
      <c r="H123" s="7" t="str">
        <f t="shared" si="4"/>
        <v xml:space="preserve"> </v>
      </c>
      <c r="L123" s="12"/>
    </row>
    <row r="124" spans="1:15" x14ac:dyDescent="0.25">
      <c r="A124" s="15" t="s">
        <v>101</v>
      </c>
      <c r="B124" s="21">
        <v>60</v>
      </c>
      <c r="C124" s="21">
        <v>29</v>
      </c>
      <c r="D124" s="26" t="s">
        <v>138</v>
      </c>
      <c r="E124" s="8" t="s">
        <v>131</v>
      </c>
      <c r="F124" s="8"/>
      <c r="G124" s="8"/>
      <c r="H124" s="7" t="str">
        <f t="shared" si="4"/>
        <v xml:space="preserve"> </v>
      </c>
      <c r="L124" s="11">
        <f>SUMIFS($B$10:$B$134,$C$10:$C$134,C124)</f>
        <v>165</v>
      </c>
    </row>
    <row r="125" spans="1:15" s="9" customFormat="1" x14ac:dyDescent="0.25">
      <c r="A125" s="10" t="s">
        <v>100</v>
      </c>
      <c r="B125" s="22">
        <v>28</v>
      </c>
      <c r="C125" s="22">
        <v>29</v>
      </c>
      <c r="D125" s="27" t="s">
        <v>139</v>
      </c>
      <c r="E125" s="8" t="s">
        <v>131</v>
      </c>
      <c r="F125" s="8"/>
      <c r="G125" s="8"/>
      <c r="H125" s="7" t="str">
        <f t="shared" si="4"/>
        <v xml:space="preserve"> </v>
      </c>
      <c r="I125" s="6"/>
      <c r="L125" s="11"/>
    </row>
    <row r="126" spans="1:15" s="6" customFormat="1" x14ac:dyDescent="0.25">
      <c r="A126" s="10" t="s">
        <v>102</v>
      </c>
      <c r="B126" s="22">
        <v>4</v>
      </c>
      <c r="C126" s="22">
        <v>29</v>
      </c>
      <c r="D126" s="27" t="s">
        <v>139</v>
      </c>
      <c r="E126" s="8" t="s">
        <v>131</v>
      </c>
      <c r="F126" s="8"/>
      <c r="G126" s="8"/>
      <c r="H126" s="7" t="str">
        <f t="shared" si="4"/>
        <v xml:space="preserve"> </v>
      </c>
      <c r="L126" s="12"/>
    </row>
    <row r="127" spans="1:15" s="6" customFormat="1" x14ac:dyDescent="0.25">
      <c r="A127" s="10" t="s">
        <v>103</v>
      </c>
      <c r="B127" s="22">
        <v>73</v>
      </c>
      <c r="C127" s="22">
        <v>29</v>
      </c>
      <c r="D127" s="27" t="s">
        <v>139</v>
      </c>
      <c r="E127" s="8" t="s">
        <v>131</v>
      </c>
      <c r="F127" s="8"/>
      <c r="G127" s="8"/>
      <c r="H127" s="7" t="str">
        <f t="shared" si="4"/>
        <v xml:space="preserve"> </v>
      </c>
      <c r="L127" s="12"/>
    </row>
    <row r="128" spans="1:15" x14ac:dyDescent="0.25">
      <c r="A128" s="15" t="s">
        <v>104</v>
      </c>
      <c r="B128" s="21">
        <v>108</v>
      </c>
      <c r="C128" s="21">
        <v>30</v>
      </c>
      <c r="D128" s="26" t="s">
        <v>138</v>
      </c>
      <c r="E128" s="8" t="s">
        <v>131</v>
      </c>
      <c r="F128" s="8"/>
      <c r="G128" s="8"/>
      <c r="H128" s="7" t="str">
        <f t="shared" si="4"/>
        <v xml:space="preserve"> </v>
      </c>
      <c r="J128" s="6" t="s">
        <v>134</v>
      </c>
      <c r="L128" s="11">
        <f>SUMIFS($B$10:$B$134,$C$10:$C$134,C128)</f>
        <v>143</v>
      </c>
    </row>
    <row r="129" spans="1:12" s="9" customFormat="1" x14ac:dyDescent="0.25">
      <c r="A129" s="10" t="s">
        <v>106</v>
      </c>
      <c r="B129" s="22">
        <v>35</v>
      </c>
      <c r="C129" s="22">
        <v>30</v>
      </c>
      <c r="D129" s="27" t="s">
        <v>139</v>
      </c>
      <c r="E129" s="8" t="s">
        <v>131</v>
      </c>
      <c r="F129" s="8"/>
      <c r="G129" s="8"/>
      <c r="H129" s="7" t="str">
        <f t="shared" si="4"/>
        <v xml:space="preserve"> </v>
      </c>
      <c r="I129" s="6"/>
      <c r="J129" s="9" t="s">
        <v>134</v>
      </c>
      <c r="L129" s="11"/>
    </row>
    <row r="130" spans="1:12" x14ac:dyDescent="0.25">
      <c r="A130" s="15" t="s">
        <v>105</v>
      </c>
      <c r="B130" s="21">
        <v>56</v>
      </c>
      <c r="C130" s="21">
        <v>31</v>
      </c>
      <c r="D130" s="26" t="s">
        <v>138</v>
      </c>
      <c r="E130" s="8" t="s">
        <v>131</v>
      </c>
      <c r="F130" s="8"/>
      <c r="G130" s="8"/>
      <c r="H130" s="7" t="str">
        <f t="shared" si="4"/>
        <v xml:space="preserve"> </v>
      </c>
      <c r="L130" s="11">
        <f>SUMIFS($B$10:$B$134,$C$10:$C$134,C130)</f>
        <v>127</v>
      </c>
    </row>
    <row r="131" spans="1:12" s="6" customFormat="1" x14ac:dyDescent="0.25">
      <c r="A131" s="10" t="s">
        <v>99</v>
      </c>
      <c r="B131" s="22">
        <v>8</v>
      </c>
      <c r="C131" s="22">
        <v>31</v>
      </c>
      <c r="D131" s="27" t="s">
        <v>139</v>
      </c>
      <c r="E131" s="8" t="s">
        <v>131</v>
      </c>
      <c r="F131" s="8"/>
      <c r="G131" s="8"/>
      <c r="H131" s="7" t="str">
        <f t="shared" si="4"/>
        <v xml:space="preserve"> </v>
      </c>
      <c r="L131" s="12"/>
    </row>
    <row r="132" spans="1:12" s="6" customFormat="1" x14ac:dyDescent="0.25">
      <c r="A132" s="10" t="s">
        <v>87</v>
      </c>
      <c r="B132" s="22">
        <v>11</v>
      </c>
      <c r="C132" s="22">
        <v>31</v>
      </c>
      <c r="D132" s="27" t="s">
        <v>139</v>
      </c>
      <c r="E132" s="8" t="s">
        <v>131</v>
      </c>
      <c r="F132" s="8"/>
      <c r="G132" s="8"/>
      <c r="H132" s="7" t="str">
        <f t="shared" si="4"/>
        <v xml:space="preserve"> </v>
      </c>
      <c r="L132" s="12"/>
    </row>
    <row r="133" spans="1:12" s="9" customFormat="1" x14ac:dyDescent="0.25">
      <c r="A133" s="10" t="s">
        <v>57</v>
      </c>
      <c r="B133" s="22">
        <v>18</v>
      </c>
      <c r="C133" s="22">
        <v>31</v>
      </c>
      <c r="D133" s="27" t="s">
        <v>139</v>
      </c>
      <c r="E133" s="8" t="s">
        <v>131</v>
      </c>
      <c r="F133" s="8"/>
      <c r="G133" s="8"/>
      <c r="H133" s="7" t="str">
        <f t="shared" si="4"/>
        <v xml:space="preserve"> </v>
      </c>
      <c r="I133" s="6"/>
      <c r="L133" s="11"/>
    </row>
    <row r="134" spans="1:12" s="6" customFormat="1" x14ac:dyDescent="0.25">
      <c r="A134" s="10" t="s">
        <v>88</v>
      </c>
      <c r="B134" s="22">
        <v>34</v>
      </c>
      <c r="C134" s="22">
        <v>31</v>
      </c>
      <c r="D134" s="27" t="s">
        <v>139</v>
      </c>
      <c r="E134" s="8" t="s">
        <v>131</v>
      </c>
      <c r="F134" s="8"/>
      <c r="G134" s="8"/>
      <c r="H134" s="7" t="str">
        <f t="shared" si="4"/>
        <v xml:space="preserve"> </v>
      </c>
      <c r="L134" s="12"/>
    </row>
    <row r="135" spans="1:12" s="6" customFormat="1" x14ac:dyDescent="0.25">
      <c r="A135" s="1" t="s">
        <v>143</v>
      </c>
      <c r="B135" s="23">
        <v>4003</v>
      </c>
      <c r="C135" s="21">
        <v>31</v>
      </c>
      <c r="D135" s="28"/>
      <c r="E135" s="8"/>
      <c r="F135" s="8"/>
      <c r="G135" s="8"/>
      <c r="H135" s="2">
        <v>4003</v>
      </c>
      <c r="L135" s="12"/>
    </row>
    <row r="138" spans="1:12" ht="15.75" x14ac:dyDescent="0.25">
      <c r="A138" s="30"/>
    </row>
    <row r="139" spans="1:12" ht="15.75" x14ac:dyDescent="0.25">
      <c r="A139" s="30"/>
    </row>
  </sheetData>
  <autoFilter ref="A9:K135" xr:uid="{C36A3F7D-AE1E-4FF2-BF30-9595D8F9789D}"/>
  <sortState ref="A10:K135">
    <sortCondition ref="C10:C135"/>
    <sortCondition ref="D10:D135"/>
  </sortState>
  <pageMargins left="0.51181102362204722" right="0.11811023622047245" top="0.55118110236220474" bottom="0.55118110236220474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Centre 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cp:lastPrinted>2025-04-28T13:20:06Z</cp:lastPrinted>
  <dcterms:created xsi:type="dcterms:W3CDTF">2024-12-16T06:42:24Z</dcterms:created>
  <dcterms:modified xsi:type="dcterms:W3CDTF">2025-05-13T07:49:13Z</dcterms:modified>
</cp:coreProperties>
</file>